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Box Sync\Wachowiak Lab\MW Lab\odors\"/>
    </mc:Choice>
  </mc:AlternateContent>
  <bookViews>
    <workbookView xWindow="0" yWindow="0" windowWidth="21570" windowHeight="9435"/>
  </bookViews>
  <sheets>
    <sheet name="Sheet1" sheetId="2" r:id="rId1"/>
  </sheet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35" i="2" l="1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17" i="2"/>
  <c r="I193" i="2"/>
  <c r="I191" i="2"/>
  <c r="I192" i="2"/>
  <c r="I190" i="2"/>
  <c r="I189" i="2"/>
  <c r="I188" i="2"/>
  <c r="I187" i="2"/>
  <c r="I181" i="2"/>
  <c r="I180" i="2"/>
  <c r="I179" i="2"/>
  <c r="I186" i="2"/>
  <c r="I185" i="2"/>
  <c r="I184" i="2"/>
  <c r="I183" i="2"/>
  <c r="I182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3" i="2"/>
  <c r="I142" i="2"/>
  <c r="I141" i="2"/>
  <c r="I140" i="2"/>
  <c r="I133" i="2"/>
  <c r="I139" i="2"/>
  <c r="I138" i="2"/>
  <c r="I137" i="2"/>
  <c r="I136" i="2"/>
  <c r="I135" i="2"/>
  <c r="I134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6" i="2"/>
  <c r="I115" i="2"/>
  <c r="I114" i="2"/>
  <c r="I113" i="2"/>
  <c r="I112" i="2"/>
  <c r="I111" i="2"/>
  <c r="I110" i="2"/>
  <c r="I145" i="2"/>
  <c r="I144" i="2"/>
  <c r="I109" i="2"/>
  <c r="I108" i="2"/>
  <c r="I107" i="2"/>
  <c r="I106" i="2"/>
  <c r="I105" i="2"/>
  <c r="I102" i="2"/>
  <c r="I104" i="2"/>
  <c r="I103" i="2"/>
  <c r="I100" i="2"/>
  <c r="I101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0" i="2"/>
  <c r="I59" i="2"/>
  <c r="I58" i="2"/>
  <c r="I57" i="2"/>
  <c r="I64" i="2"/>
  <c r="I62" i="2"/>
  <c r="I56" i="2"/>
  <c r="I63" i="2"/>
  <c r="I61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3" i="2"/>
  <c r="I22" i="2"/>
  <c r="I21" i="2"/>
  <c r="I20" i="2"/>
  <c r="I19" i="2"/>
  <c r="I18" i="2"/>
  <c r="I24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J5" i="2"/>
  <c r="K5" i="2"/>
  <c r="J6" i="2"/>
  <c r="K6" i="2"/>
  <c r="J7" i="2"/>
  <c r="K7" i="2"/>
  <c r="J8" i="2"/>
  <c r="K8" i="2"/>
  <c r="J9" i="2"/>
  <c r="K9" i="2"/>
  <c r="J10" i="2"/>
  <c r="K10" i="2"/>
  <c r="J13" i="2"/>
  <c r="K13" i="2"/>
  <c r="J14" i="2"/>
  <c r="K14" i="2"/>
  <c r="J15" i="2"/>
  <c r="K15" i="2"/>
  <c r="J16" i="2"/>
  <c r="K16" i="2"/>
  <c r="J17" i="2"/>
  <c r="K17" i="2"/>
  <c r="J18" i="2"/>
  <c r="K18" i="2"/>
  <c r="J19" i="2"/>
  <c r="K19" i="2"/>
  <c r="J20" i="2"/>
  <c r="K20" i="2"/>
  <c r="J21" i="2"/>
  <c r="K21" i="2"/>
  <c r="J22" i="2"/>
  <c r="K22" i="2"/>
  <c r="J23" i="2"/>
  <c r="K23" i="2"/>
  <c r="J25" i="2"/>
  <c r="K25" i="2"/>
  <c r="J26" i="2"/>
  <c r="K26" i="2"/>
  <c r="J27" i="2"/>
  <c r="K27" i="2"/>
  <c r="J28" i="2"/>
  <c r="K28" i="2"/>
  <c r="J29" i="2"/>
  <c r="K29" i="2"/>
  <c r="J30" i="2"/>
  <c r="K30" i="2"/>
  <c r="J31" i="2"/>
  <c r="K31" i="2"/>
  <c r="J32" i="2"/>
  <c r="K32" i="2"/>
  <c r="J33" i="2"/>
  <c r="K33" i="2"/>
  <c r="J34" i="2"/>
  <c r="K34" i="2"/>
  <c r="J35" i="2"/>
  <c r="K35" i="2"/>
  <c r="J36" i="2"/>
  <c r="K36" i="2"/>
  <c r="J37" i="2"/>
  <c r="K37" i="2"/>
  <c r="J38" i="2"/>
  <c r="K38" i="2"/>
  <c r="J39" i="2"/>
  <c r="K39" i="2"/>
  <c r="J40" i="2"/>
  <c r="K40" i="2"/>
  <c r="J41" i="2"/>
  <c r="K41" i="2"/>
  <c r="J42" i="2"/>
  <c r="K42" i="2"/>
  <c r="J43" i="2"/>
  <c r="K43" i="2"/>
  <c r="J44" i="2"/>
  <c r="K44" i="2"/>
  <c r="J45" i="2"/>
  <c r="K45" i="2"/>
  <c r="J46" i="2"/>
  <c r="K46" i="2"/>
  <c r="J47" i="2"/>
  <c r="K47" i="2"/>
  <c r="J48" i="2"/>
  <c r="K48" i="2"/>
  <c r="J49" i="2"/>
  <c r="K49" i="2"/>
  <c r="J50" i="2"/>
  <c r="K50" i="2"/>
  <c r="J51" i="2"/>
  <c r="K51" i="2"/>
  <c r="J52" i="2"/>
  <c r="K52" i="2"/>
  <c r="J53" i="2"/>
  <c r="K53" i="2"/>
  <c r="J55" i="2"/>
  <c r="K55" i="2"/>
  <c r="J61" i="2"/>
  <c r="K61" i="2"/>
  <c r="J63" i="2"/>
  <c r="K63" i="2"/>
  <c r="J56" i="2"/>
  <c r="K56" i="2"/>
  <c r="J57" i="2"/>
  <c r="K57" i="2"/>
  <c r="J58" i="2"/>
  <c r="K58" i="2"/>
  <c r="J59" i="2"/>
  <c r="K59" i="2"/>
  <c r="J60" i="2"/>
  <c r="K60" i="2"/>
  <c r="J65" i="2"/>
  <c r="K65" i="2"/>
  <c r="J66" i="2"/>
  <c r="K66" i="2"/>
  <c r="J67" i="2"/>
  <c r="K67" i="2"/>
  <c r="J68" i="2"/>
  <c r="K68" i="2"/>
  <c r="J69" i="2"/>
  <c r="K69" i="2"/>
  <c r="J70" i="2"/>
  <c r="K70" i="2"/>
  <c r="J71" i="2"/>
  <c r="K71" i="2"/>
  <c r="J72" i="2"/>
  <c r="K72" i="2"/>
  <c r="J73" i="2"/>
  <c r="K73" i="2"/>
  <c r="J74" i="2"/>
  <c r="K74" i="2"/>
  <c r="J75" i="2"/>
  <c r="K75" i="2"/>
  <c r="J76" i="2"/>
  <c r="K76" i="2"/>
  <c r="J77" i="2"/>
  <c r="K77" i="2"/>
  <c r="J78" i="2"/>
  <c r="K78" i="2"/>
  <c r="J79" i="2"/>
  <c r="K79" i="2"/>
  <c r="J80" i="2"/>
  <c r="K80" i="2"/>
  <c r="J82" i="2"/>
  <c r="K82" i="2"/>
  <c r="J83" i="2"/>
  <c r="K83" i="2"/>
  <c r="J84" i="2"/>
  <c r="K84" i="2"/>
  <c r="J85" i="2"/>
  <c r="K85" i="2"/>
  <c r="J86" i="2"/>
  <c r="K86" i="2"/>
  <c r="J87" i="2"/>
  <c r="K87" i="2"/>
  <c r="J88" i="2"/>
  <c r="K88" i="2"/>
  <c r="J89" i="2"/>
  <c r="K89" i="2"/>
  <c r="J90" i="2"/>
  <c r="K90" i="2"/>
  <c r="J91" i="2"/>
  <c r="K91" i="2"/>
  <c r="J92" i="2"/>
  <c r="K92" i="2"/>
  <c r="J93" i="2"/>
  <c r="K93" i="2"/>
  <c r="J94" i="2"/>
  <c r="K94" i="2"/>
  <c r="J95" i="2"/>
  <c r="K95" i="2"/>
  <c r="J96" i="2"/>
  <c r="K96" i="2"/>
  <c r="J97" i="2"/>
  <c r="K97" i="2"/>
  <c r="J98" i="2"/>
  <c r="K98" i="2"/>
  <c r="J99" i="2"/>
  <c r="K99" i="2"/>
  <c r="J101" i="2"/>
  <c r="K101" i="2"/>
  <c r="J100" i="2"/>
  <c r="K100" i="2"/>
  <c r="J103" i="2"/>
  <c r="K103" i="2"/>
  <c r="J104" i="2"/>
  <c r="K104" i="2"/>
  <c r="J102" i="2"/>
  <c r="K102" i="2"/>
  <c r="J105" i="2"/>
  <c r="K105" i="2"/>
  <c r="J106" i="2"/>
  <c r="K106" i="2"/>
  <c r="J107" i="2"/>
  <c r="K107" i="2"/>
  <c r="J108" i="2"/>
  <c r="K108" i="2"/>
  <c r="J109" i="2"/>
  <c r="K109" i="2"/>
  <c r="J144" i="2"/>
  <c r="K144" i="2"/>
  <c r="J145" i="2"/>
  <c r="K145" i="2"/>
  <c r="J110" i="2"/>
  <c r="K110" i="2"/>
  <c r="J111" i="2"/>
  <c r="K111" i="2"/>
  <c r="J112" i="2"/>
  <c r="K112" i="2"/>
  <c r="J113" i="2"/>
  <c r="K113" i="2"/>
  <c r="J114" i="2"/>
  <c r="K114" i="2"/>
  <c r="J115" i="2"/>
  <c r="K115" i="2"/>
  <c r="J116" i="2"/>
  <c r="K116" i="2"/>
  <c r="J118" i="2"/>
  <c r="K118" i="2"/>
  <c r="J119" i="2"/>
  <c r="K119" i="2"/>
  <c r="J120" i="2"/>
  <c r="K120" i="2"/>
  <c r="J121" i="2"/>
  <c r="K121" i="2"/>
  <c r="J122" i="2"/>
  <c r="K122" i="2"/>
  <c r="J123" i="2"/>
  <c r="K123" i="2"/>
  <c r="J124" i="2"/>
  <c r="K124" i="2"/>
  <c r="J125" i="2"/>
  <c r="K125" i="2"/>
  <c r="J126" i="2"/>
  <c r="K126" i="2"/>
  <c r="J127" i="2"/>
  <c r="K127" i="2"/>
  <c r="J128" i="2"/>
  <c r="K128" i="2"/>
  <c r="J129" i="2"/>
  <c r="K129" i="2"/>
  <c r="J130" i="2"/>
  <c r="K130" i="2"/>
  <c r="J131" i="2"/>
  <c r="K131" i="2"/>
  <c r="J132" i="2"/>
  <c r="K132" i="2"/>
  <c r="J134" i="2"/>
  <c r="K134" i="2"/>
  <c r="J135" i="2"/>
  <c r="K135" i="2"/>
  <c r="J136" i="2"/>
  <c r="K136" i="2"/>
  <c r="J137" i="2"/>
  <c r="K137" i="2"/>
  <c r="J138" i="2"/>
  <c r="K138" i="2"/>
  <c r="J139" i="2"/>
  <c r="K139" i="2"/>
  <c r="J133" i="2"/>
  <c r="K133" i="2"/>
  <c r="J140" i="2"/>
  <c r="K140" i="2"/>
  <c r="J141" i="2"/>
  <c r="K141" i="2"/>
  <c r="J142" i="2"/>
  <c r="K142" i="2"/>
  <c r="J143" i="2"/>
  <c r="K143" i="2"/>
  <c r="J146" i="2"/>
  <c r="K146" i="2"/>
  <c r="J147" i="2"/>
  <c r="K147" i="2"/>
  <c r="J148" i="2"/>
  <c r="K148" i="2"/>
  <c r="J149" i="2"/>
  <c r="K149" i="2"/>
  <c r="J150" i="2"/>
  <c r="K150" i="2"/>
  <c r="J151" i="2"/>
  <c r="K151" i="2"/>
  <c r="J152" i="2"/>
  <c r="K152" i="2"/>
  <c r="J153" i="2"/>
  <c r="K153" i="2"/>
  <c r="J154" i="2"/>
  <c r="K154" i="2"/>
  <c r="J155" i="2"/>
  <c r="K155" i="2"/>
  <c r="J156" i="2"/>
  <c r="K156" i="2"/>
  <c r="J157" i="2"/>
  <c r="K157" i="2"/>
  <c r="J158" i="2"/>
  <c r="K158" i="2"/>
  <c r="J159" i="2"/>
  <c r="K159" i="2"/>
  <c r="J160" i="2"/>
  <c r="K160" i="2"/>
  <c r="J161" i="2"/>
  <c r="K161" i="2"/>
  <c r="J162" i="2"/>
  <c r="K162" i="2"/>
  <c r="J163" i="2"/>
  <c r="K163" i="2"/>
  <c r="J164" i="2"/>
  <c r="K164" i="2"/>
  <c r="J165" i="2"/>
  <c r="K165" i="2"/>
  <c r="J166" i="2"/>
  <c r="K166" i="2"/>
  <c r="J167" i="2"/>
  <c r="K167" i="2"/>
  <c r="J168" i="2"/>
  <c r="K168" i="2"/>
  <c r="J169" i="2"/>
  <c r="K169" i="2"/>
  <c r="J170" i="2"/>
  <c r="K170" i="2"/>
  <c r="J171" i="2"/>
  <c r="K171" i="2"/>
  <c r="J172" i="2"/>
  <c r="K172" i="2"/>
  <c r="J173" i="2"/>
  <c r="K173" i="2"/>
  <c r="J174" i="2"/>
  <c r="K174" i="2"/>
  <c r="J175" i="2"/>
  <c r="K175" i="2"/>
  <c r="J176" i="2"/>
  <c r="K176" i="2"/>
  <c r="J177" i="2"/>
  <c r="K177" i="2"/>
  <c r="J178" i="2"/>
  <c r="K178" i="2"/>
  <c r="J182" i="2"/>
  <c r="K182" i="2"/>
  <c r="J183" i="2"/>
  <c r="K183" i="2"/>
  <c r="J184" i="2"/>
  <c r="K184" i="2"/>
  <c r="J185" i="2"/>
  <c r="K185" i="2"/>
  <c r="J186" i="2"/>
  <c r="K186" i="2"/>
  <c r="J179" i="2"/>
  <c r="K179" i="2"/>
  <c r="J180" i="2"/>
  <c r="K180" i="2"/>
  <c r="J181" i="2"/>
  <c r="K181" i="2"/>
  <c r="J187" i="2"/>
  <c r="K187" i="2"/>
  <c r="J188" i="2"/>
  <c r="K188" i="2"/>
  <c r="J189" i="2"/>
  <c r="K189" i="2"/>
  <c r="J190" i="2"/>
  <c r="K190" i="2"/>
  <c r="J192" i="2"/>
  <c r="K192" i="2"/>
  <c r="J191" i="2"/>
  <c r="K191" i="2"/>
  <c r="J193" i="2"/>
  <c r="K193" i="2"/>
  <c r="J117" i="2"/>
  <c r="K117" i="2"/>
  <c r="J194" i="2"/>
  <c r="K194" i="2"/>
  <c r="J195" i="2"/>
  <c r="K195" i="2"/>
  <c r="J196" i="2"/>
  <c r="K196" i="2"/>
  <c r="J197" i="2"/>
  <c r="K197" i="2"/>
  <c r="J198" i="2"/>
  <c r="K198" i="2"/>
  <c r="J199" i="2"/>
  <c r="K199" i="2"/>
  <c r="J200" i="2"/>
  <c r="K200" i="2"/>
  <c r="J201" i="2"/>
  <c r="K201" i="2"/>
  <c r="J202" i="2"/>
  <c r="K202" i="2"/>
  <c r="J203" i="2"/>
  <c r="K203" i="2"/>
  <c r="J204" i="2"/>
  <c r="K204" i="2"/>
  <c r="J205" i="2"/>
  <c r="K205" i="2"/>
  <c r="J206" i="2"/>
  <c r="K206" i="2"/>
  <c r="J207" i="2"/>
  <c r="K207" i="2"/>
  <c r="J208" i="2"/>
  <c r="K208" i="2"/>
  <c r="J209" i="2"/>
  <c r="K209" i="2"/>
  <c r="J210" i="2"/>
  <c r="K210" i="2"/>
  <c r="J211" i="2"/>
  <c r="K211" i="2"/>
  <c r="J212" i="2"/>
  <c r="K212" i="2"/>
  <c r="J213" i="2"/>
  <c r="K213" i="2"/>
  <c r="J214" i="2"/>
  <c r="K214" i="2"/>
  <c r="J215" i="2"/>
  <c r="K215" i="2"/>
  <c r="J216" i="2"/>
  <c r="K216" i="2"/>
  <c r="J217" i="2"/>
  <c r="K217" i="2"/>
  <c r="J218" i="2"/>
  <c r="K218" i="2"/>
  <c r="J219" i="2"/>
  <c r="K219" i="2"/>
  <c r="J220" i="2"/>
  <c r="K220" i="2"/>
  <c r="J221" i="2"/>
  <c r="K221" i="2"/>
  <c r="J222" i="2"/>
  <c r="K222" i="2"/>
  <c r="J223" i="2"/>
  <c r="K223" i="2"/>
  <c r="J224" i="2"/>
  <c r="K224" i="2"/>
  <c r="J225" i="2"/>
  <c r="K225" i="2"/>
  <c r="J226" i="2"/>
  <c r="K226" i="2"/>
  <c r="J227" i="2"/>
  <c r="K227" i="2"/>
  <c r="J228" i="2"/>
  <c r="K228" i="2"/>
  <c r="J229" i="2"/>
  <c r="K229" i="2"/>
  <c r="J230" i="2"/>
  <c r="K230" i="2"/>
  <c r="J231" i="2"/>
  <c r="K231" i="2"/>
  <c r="J232" i="2"/>
  <c r="K232" i="2"/>
  <c r="J233" i="2"/>
  <c r="K233" i="2"/>
  <c r="J234" i="2"/>
  <c r="K234" i="2"/>
  <c r="J235" i="2"/>
  <c r="K235" i="2"/>
  <c r="J54" i="2"/>
  <c r="K54" i="2"/>
  <c r="J64" i="2"/>
  <c r="K64" i="2"/>
  <c r="J11" i="2"/>
  <c r="K11" i="2"/>
  <c r="J12" i="2"/>
  <c r="K12" i="2"/>
  <c r="J24" i="2"/>
  <c r="K24" i="2"/>
  <c r="J62" i="2"/>
  <c r="K62" i="2"/>
  <c r="J81" i="2"/>
  <c r="K81" i="2"/>
  <c r="J4" i="2"/>
  <c r="K4" i="2"/>
  <c r="J3" i="2"/>
  <c r="K3" i="2"/>
  <c r="L6" i="2"/>
  <c r="L7" i="2"/>
  <c r="L8" i="2"/>
  <c r="L9" i="2"/>
  <c r="L10" i="2"/>
  <c r="L13" i="2"/>
  <c r="L14" i="2"/>
  <c r="L15" i="2"/>
  <c r="L16" i="2"/>
  <c r="L17" i="2"/>
  <c r="L18" i="2"/>
  <c r="L19" i="2"/>
  <c r="L20" i="2"/>
  <c r="L21" i="2"/>
  <c r="L22" i="2"/>
  <c r="L23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5" i="2"/>
  <c r="L61" i="2"/>
  <c r="L63" i="2"/>
  <c r="L56" i="2"/>
  <c r="L57" i="2"/>
  <c r="L58" i="2"/>
  <c r="L59" i="2"/>
  <c r="L60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1" i="2"/>
  <c r="L100" i="2"/>
  <c r="L103" i="2"/>
  <c r="L104" i="2"/>
  <c r="L102" i="2"/>
  <c r="L105" i="2"/>
  <c r="L106" i="2"/>
  <c r="L107" i="2"/>
  <c r="L108" i="2"/>
  <c r="L109" i="2"/>
  <c r="L144" i="2"/>
  <c r="L145" i="2"/>
  <c r="L110" i="2"/>
  <c r="L111" i="2"/>
  <c r="L112" i="2"/>
  <c r="L113" i="2"/>
  <c r="L114" i="2"/>
  <c r="L115" i="2"/>
  <c r="L116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4" i="2"/>
  <c r="L135" i="2"/>
  <c r="L136" i="2"/>
  <c r="L137" i="2"/>
  <c r="L138" i="2"/>
  <c r="L139" i="2"/>
  <c r="L133" i="2"/>
  <c r="L140" i="2"/>
  <c r="L141" i="2"/>
  <c r="L142" i="2"/>
  <c r="L143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82" i="2"/>
  <c r="L183" i="2"/>
  <c r="L184" i="2"/>
  <c r="L185" i="2"/>
  <c r="L186" i="2"/>
  <c r="L179" i="2"/>
  <c r="L180" i="2"/>
  <c r="L181" i="2"/>
  <c r="L187" i="2"/>
  <c r="L188" i="2"/>
  <c r="L189" i="2"/>
  <c r="L190" i="2"/>
  <c r="L192" i="2"/>
  <c r="L191" i="2"/>
  <c r="L193" i="2"/>
  <c r="L117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54" i="2"/>
  <c r="L64" i="2"/>
  <c r="L11" i="2"/>
  <c r="L12" i="2"/>
  <c r="L24" i="2"/>
  <c r="L62" i="2"/>
  <c r="L81" i="2"/>
  <c r="L5" i="2"/>
  <c r="L4" i="2"/>
  <c r="L3" i="2"/>
</calcChain>
</file>

<file path=xl/comments1.xml><?xml version="1.0" encoding="utf-8"?>
<comments xmlns="http://schemas.openxmlformats.org/spreadsheetml/2006/main">
  <authors>
    <author>rgee</author>
  </authors>
  <commentList>
    <comment ref="C1" authorId="0" shapeId="0">
      <text>
        <r>
          <rPr>
            <sz val="9"/>
            <color indexed="81"/>
            <rFont val="Tahoma"/>
            <family val="2"/>
          </rPr>
          <t>Since most odorants fall into multiple chemical classes, columns C and D have a degree of subjectivity based off of the odorant's smell desciprtor.</t>
        </r>
      </text>
    </comment>
    <comment ref="G1" authorId="0" shapeId="0">
      <text>
        <r>
          <rPr>
            <sz val="9"/>
            <color indexed="81"/>
            <rFont val="Tahoma"/>
            <family val="2"/>
          </rPr>
          <t>Values obtained using EPI Suite™-Estimation Program Interface or the Good Scents Company.</t>
        </r>
      </text>
    </comment>
    <comment ref="I1" authorId="0" shapeId="0">
      <text>
        <r>
          <rPr>
            <sz val="9"/>
            <color indexed="81"/>
            <rFont val="Tahoma"/>
            <family val="2"/>
          </rPr>
          <t>Ratio of vapor pressures.
C=Pvapor/(Pvapor+Patm)
where C is the odorant fractional concentration, 
Patm is the atmospheric pressure, Pvapor is the vapor pressure of the given odorant.</t>
        </r>
      </text>
    </comment>
    <comment ref="J1" authorId="0" shapeId="0">
      <text>
        <r>
          <rPr>
            <sz val="9"/>
            <color indexed="81"/>
            <rFont val="Tahoma"/>
            <family val="2"/>
          </rPr>
          <t>Saturation vapor concentration in the headspace.
Csat=C*1.292/28.94
where C is the odorant fractional vapor concentration,
1.292 g/L is the density of air,
28.94 g/mol is the MW of air</t>
        </r>
      </text>
    </comment>
    <comment ref="K1" authorId="0" shapeId="0">
      <text>
        <r>
          <rPr>
            <sz val="9"/>
            <color indexed="81"/>
            <rFont val="Tahoma"/>
            <family val="2"/>
          </rPr>
          <t>Converting the headspace concentration units from mol/L to ppm
C(ppm)=C(M)*1000000*24.45
where 24.45 mL/mmol is the ideal gas molar volume</t>
        </r>
      </text>
    </comment>
    <comment ref="L1" authorId="0" shapeId="0">
      <text>
        <r>
          <rPr>
            <sz val="9"/>
            <color indexed="81"/>
            <rFont val="Tahoma"/>
            <family val="2"/>
          </rPr>
          <t xml:space="preserve">Liquid odorant dilution estimated to reach desired headspace concentration (M)
C(liquid)=C(DH)/C(H)
where C(DH) is the desired headspace concentration (enter into cell L2), 
C(H) is the saturated headspace concentration in mol/L
 </t>
        </r>
      </text>
    </comment>
    <comment ref="N1" authorId="0" shapeId="0">
      <text>
        <r>
          <rPr>
            <sz val="9"/>
            <color indexed="81"/>
            <rFont val="Tahoma"/>
            <family val="2"/>
          </rPr>
          <t>Air/mucus odorant partition coefficient.
Logẞ=Logẞ</t>
        </r>
        <r>
          <rPr>
            <sz val="9"/>
            <color indexed="81"/>
            <rFont val="Tahoma"/>
            <family val="2"/>
          </rPr>
          <t>water</t>
        </r>
        <r>
          <rPr>
            <sz val="9"/>
            <color indexed="81"/>
            <rFont val="Tahoma"/>
            <family val="2"/>
          </rPr>
          <t>-(LogP-1)*0.524
Source: Tuning to Odor Solubility and Sorption Pattern in Olfactory Epithelial Responses. John W. Scott. https://www.ncbi.nlm.nih.gov/pmc/articles/PMC3913860/</t>
        </r>
      </text>
    </comment>
    <comment ref="O1" authorId="0" shapeId="0">
      <text>
        <r>
          <rPr>
            <sz val="9"/>
            <color indexed="81"/>
            <rFont val="Tahoma"/>
            <family val="2"/>
          </rPr>
          <t xml:space="preserve">Air/water odorant partition coefficient.
Obtained using EPI Suite™-Estimation Program Interface.
</t>
        </r>
      </text>
    </comment>
    <comment ref="P1" authorId="0" shapeId="0">
      <text>
        <r>
          <rPr>
            <sz val="9"/>
            <color indexed="81"/>
            <rFont val="Tahoma"/>
            <family val="2"/>
          </rPr>
          <t>Octanol/water odorant partition coefficient.
Obtained using EPI Suite™-Estimation Program Interface</t>
        </r>
      </text>
    </comment>
    <comment ref="G31" authorId="0" shapeId="0">
      <text>
        <r>
          <rPr>
            <sz val="9"/>
            <color indexed="81"/>
            <rFont val="Tahoma"/>
            <family val="2"/>
          </rPr>
          <t>No values reported for this odorant.  This vapor pressure is for 2-Decenal, which will be an overestimate.</t>
        </r>
      </text>
    </comment>
  </commentList>
</comments>
</file>

<file path=xl/sharedStrings.xml><?xml version="1.0" encoding="utf-8"?>
<sst xmlns="http://schemas.openxmlformats.org/spreadsheetml/2006/main" count="1077" uniqueCount="705">
  <si>
    <t>Chemical Name</t>
  </si>
  <si>
    <t>Butyric acid</t>
  </si>
  <si>
    <t>2-Methylbutyric acid</t>
  </si>
  <si>
    <t>Valeric acid</t>
  </si>
  <si>
    <t>Heptanoic acid</t>
  </si>
  <si>
    <t>Hexanoic acid</t>
  </si>
  <si>
    <t>Isovaleric acid</t>
  </si>
  <si>
    <t>Propionic acid</t>
  </si>
  <si>
    <t>p-Anisic Acid</t>
  </si>
  <si>
    <t>2-Methyl-2-pentenoic acid</t>
  </si>
  <si>
    <t>trans-2-Methyl-2-butenoic acid</t>
  </si>
  <si>
    <t xml:space="preserve">2-Methylbutyraldehyde </t>
  </si>
  <si>
    <t xml:space="preserve">trans-2-Methyl-2-butenal </t>
  </si>
  <si>
    <t>Heptanal</t>
  </si>
  <si>
    <t>Octanal</t>
  </si>
  <si>
    <t>2-Methylpentanal</t>
  </si>
  <si>
    <t>Hexanal</t>
  </si>
  <si>
    <t xml:space="preserve">Isovaleraldehyde </t>
  </si>
  <si>
    <t>Valeraldehyde</t>
  </si>
  <si>
    <t>trans-2-Nonenal</t>
  </si>
  <si>
    <t>trans-2-Dodecenal</t>
  </si>
  <si>
    <t>trans-Cinnamaldehyde</t>
  </si>
  <si>
    <t>Methional</t>
  </si>
  <si>
    <t>Isobutyraldehyde</t>
  </si>
  <si>
    <t>2-Methyl-2-pentenal</t>
  </si>
  <si>
    <t>Methacrolein</t>
  </si>
  <si>
    <t>Butyraldehyde</t>
  </si>
  <si>
    <t>2-Hexyl-2-decenal</t>
  </si>
  <si>
    <t>trans-2,cis-6-Nonadienal</t>
  </si>
  <si>
    <t xml:space="preserve">Butyl acetate </t>
  </si>
  <si>
    <t xml:space="preserve">Ethyl butyrate </t>
  </si>
  <si>
    <t xml:space="preserve">Vinyl butyrate </t>
  </si>
  <si>
    <t xml:space="preserve">Methyl valerate </t>
  </si>
  <si>
    <t xml:space="preserve">Ethyl tiglate </t>
  </si>
  <si>
    <t>Hexyl tiglate</t>
  </si>
  <si>
    <t>Methyl thiobutyrate</t>
  </si>
  <si>
    <t xml:space="preserve">Hexyl acetate </t>
  </si>
  <si>
    <t>Methyl 2-methylbutyrate</t>
  </si>
  <si>
    <t xml:space="preserve">Isopropyl tiglate </t>
  </si>
  <si>
    <t>Isoamyl acetate</t>
  </si>
  <si>
    <t>1-Octen-3-yl butyrate</t>
  </si>
  <si>
    <t>Isobornyl isovalerate</t>
  </si>
  <si>
    <t>Methyl tiglate</t>
  </si>
  <si>
    <t>3-Mercaptohexyl acetate</t>
  </si>
  <si>
    <t>s-Methyl thiohexanoate</t>
  </si>
  <si>
    <t>Methyl thioisovalerate</t>
  </si>
  <si>
    <t>Furfuryl mercaptan</t>
  </si>
  <si>
    <t>2-Pentylfuran</t>
  </si>
  <si>
    <t>(-)-Ambroxide</t>
  </si>
  <si>
    <t>Difurfuryl disulfide</t>
  </si>
  <si>
    <t>Furfuryl methyl sulfide</t>
  </si>
  <si>
    <t>1-Furfurylpyrrole</t>
  </si>
  <si>
    <t>(+)-Menthofuran</t>
  </si>
  <si>
    <t>4-Hydroxy-2,5-dimethyl-3(2H)-furanone</t>
  </si>
  <si>
    <t>(S)-(-)-5-Hydroxymethyl-2(5H)-furanone</t>
  </si>
  <si>
    <t>2-Hexanone</t>
  </si>
  <si>
    <t>2-Octanone</t>
  </si>
  <si>
    <t>4-Methyl-3-penten-2-one</t>
  </si>
  <si>
    <t>Menthone</t>
  </si>
  <si>
    <t>2-Butanone</t>
  </si>
  <si>
    <t xml:space="preserve">2-Pentanone </t>
  </si>
  <si>
    <t>beta-Ionone</t>
  </si>
  <si>
    <t>beta-Damascone</t>
  </si>
  <si>
    <t>Damascenone</t>
  </si>
  <si>
    <t>L-Carvone</t>
  </si>
  <si>
    <t>3-Octen-2-one</t>
  </si>
  <si>
    <t>4-(4-Hydroxyphenyl)-2-butanone</t>
  </si>
  <si>
    <t>2,3-Butanedione</t>
  </si>
  <si>
    <t>2-Nonanone</t>
  </si>
  <si>
    <t>3-Hepten-2-one</t>
  </si>
  <si>
    <t>Ethyl maltol</t>
  </si>
  <si>
    <t>(R)-(+)-Pulegone</t>
  </si>
  <si>
    <t>(+)-Isomenthone</t>
  </si>
  <si>
    <t>1-Methylpyrrole</t>
  </si>
  <si>
    <t>2-Acetylpyrrole</t>
  </si>
  <si>
    <t>4-Mercapto-4-methyl-2-pentanone</t>
  </si>
  <si>
    <t>(+-)-Menthol</t>
  </si>
  <si>
    <t>1-Hexanol</t>
  </si>
  <si>
    <t>(+-)-Geosmin</t>
  </si>
  <si>
    <t>Geraniol</t>
  </si>
  <si>
    <t>Champignol</t>
  </si>
  <si>
    <t>1-Octen-3-ol</t>
  </si>
  <si>
    <t>cis-3-Hexenol</t>
  </si>
  <si>
    <t>(+)-Neomenthol</t>
  </si>
  <si>
    <t>Isoeugenol</t>
  </si>
  <si>
    <t>3-(Methylthio)-1-hexanol</t>
  </si>
  <si>
    <t>3-Mercapto-1-hexanol</t>
  </si>
  <si>
    <t>5-Methyl heptan-3-one oxime</t>
  </si>
  <si>
    <t>Cyclohexylamine</t>
  </si>
  <si>
    <t>Phenethylamine</t>
  </si>
  <si>
    <t>N-Methyl piperidine</t>
  </si>
  <si>
    <t>Isoamylamine</t>
  </si>
  <si>
    <t>N,N-Dimethylethylamine</t>
  </si>
  <si>
    <t>Butylamine</t>
  </si>
  <si>
    <t>Octylamine</t>
  </si>
  <si>
    <t>Ethylenediamine</t>
  </si>
  <si>
    <t>Cadaverine</t>
  </si>
  <si>
    <t>sec-Butylamine</t>
  </si>
  <si>
    <t>2-Methylbutylamine</t>
  </si>
  <si>
    <t>5-MeO-DMT solution</t>
  </si>
  <si>
    <t>N,N-Dimethyloctylamine</t>
  </si>
  <si>
    <t>N,N-Dimethylcyclohexylamine</t>
  </si>
  <si>
    <t>N-Butyldimethylamine</t>
  </si>
  <si>
    <t>gamma-Undecalactone</t>
  </si>
  <si>
    <t>3-N-Butylphthalide</t>
  </si>
  <si>
    <t>2,3-Diethylpyrazine</t>
  </si>
  <si>
    <t>2-Methoxy-3-methylpyrazine</t>
  </si>
  <si>
    <t>2-Methoxy-3(5 or 6)-isopropylpyrazine</t>
  </si>
  <si>
    <t>2-Ethyl-3-methylpyrazine</t>
  </si>
  <si>
    <t>2-Isobutyl-3-methoxypyrazine</t>
  </si>
  <si>
    <t>2-Methoxy-3-(1-methylpropyl)pyrazine</t>
  </si>
  <si>
    <t>2-Isopropyl-3-methoxypyrazine</t>
  </si>
  <si>
    <t>2,6-Dimethylpyrazine</t>
  </si>
  <si>
    <t>2,3,5-Trimethylpyrazine</t>
  </si>
  <si>
    <t xml:space="preserve">5,6,7,8-Tetrahydroquinoxaline </t>
  </si>
  <si>
    <t>2,3,5,6-Tetramethylpyrazine</t>
  </si>
  <si>
    <t>2-Acetylpyridine</t>
  </si>
  <si>
    <t>4-tert-Butylpyridine</t>
  </si>
  <si>
    <t>2-Acetylpyrazine</t>
  </si>
  <si>
    <t>5-Methylquinoxaline</t>
  </si>
  <si>
    <t>2,3-Dimethylpyrazine</t>
  </si>
  <si>
    <t>2,5-Dimethylpyrazine</t>
  </si>
  <si>
    <t>5H-5-Methyl-6,7-dihydrocyclopenta[b]pyrazine</t>
  </si>
  <si>
    <t>2-Acetyl-3,(5 or 6)-dimethylpyrazine</t>
  </si>
  <si>
    <t>2-Isobutyl-3-methylpyrazine</t>
  </si>
  <si>
    <t>2-Acetyl-3-ethylpyrazine</t>
  </si>
  <si>
    <t>2-Acetyl-3-methylpyrazine</t>
  </si>
  <si>
    <t>2-Methoxypyrazine</t>
  </si>
  <si>
    <t>2-Chloropyrazine</t>
  </si>
  <si>
    <t>2-Methylpyrazine</t>
  </si>
  <si>
    <t>Pyrazine</t>
  </si>
  <si>
    <t>2-Ethylpyrazine</t>
  </si>
  <si>
    <t>2-Ethyl-3-methoxypyrazine</t>
  </si>
  <si>
    <t>2-Ethyl-5-methylpyrazine</t>
  </si>
  <si>
    <t>Benzaldehyde</t>
  </si>
  <si>
    <t>Cuminaldehyde</t>
  </si>
  <si>
    <t xml:space="preserve">Methyl salicylate </t>
  </si>
  <si>
    <t xml:space="preserve">Methyl benzoate </t>
  </si>
  <si>
    <t>Dimethyl anthranilate</t>
  </si>
  <si>
    <t>Eugenol</t>
  </si>
  <si>
    <t>Eugenyl acetate</t>
  </si>
  <si>
    <t>Vanillin</t>
  </si>
  <si>
    <t>4-Methylanisole</t>
  </si>
  <si>
    <t>m-Cresol</t>
  </si>
  <si>
    <t>Acetophenone</t>
  </si>
  <si>
    <t>2-Hydroxyacetophenone</t>
  </si>
  <si>
    <t>2,4-Dimethylacetophenone</t>
  </si>
  <si>
    <t>4-Aminoacetophenone</t>
  </si>
  <si>
    <t>4-Methylacetophenone</t>
  </si>
  <si>
    <t>Allyl phenylacetate</t>
  </si>
  <si>
    <t>4-Phenyl-2-butanone</t>
  </si>
  <si>
    <t>2,4,5-Trimethyl-3-oxazoline</t>
  </si>
  <si>
    <t>Indole</t>
  </si>
  <si>
    <t>Benzyl benzoate</t>
  </si>
  <si>
    <t>4-Methoxyacetophenone</t>
  </si>
  <si>
    <t>Ethyl phenylacetate</t>
  </si>
  <si>
    <t xml:space="preserve">Guaiacol </t>
  </si>
  <si>
    <t>2,6-Dimethoxyphenol</t>
  </si>
  <si>
    <t>3-Methylindole</t>
  </si>
  <si>
    <t xml:space="preserve">Benzyl acetate </t>
  </si>
  <si>
    <t>p-Anisaldehyde</t>
  </si>
  <si>
    <t>Ethyl benzoate</t>
  </si>
  <si>
    <t>Methyl anthranilate</t>
  </si>
  <si>
    <t>2-Methylacetophenone</t>
  </si>
  <si>
    <t>Propiophenone</t>
  </si>
  <si>
    <t>Butyrophenone</t>
  </si>
  <si>
    <t>Tyramine</t>
  </si>
  <si>
    <t>Benzylamine</t>
  </si>
  <si>
    <t>N,N-Dimethyl-2-phenethylamine</t>
  </si>
  <si>
    <t>Methyl eugenol</t>
  </si>
  <si>
    <t>Phenylacetate</t>
  </si>
  <si>
    <t>Methyl isoeugenol</t>
  </si>
  <si>
    <t>3-Phenylpropylamine</t>
  </si>
  <si>
    <t>Phenyl propionate</t>
  </si>
  <si>
    <t>Piperonal</t>
  </si>
  <si>
    <t>Coumarin</t>
  </si>
  <si>
    <t>Carvacrol</t>
  </si>
  <si>
    <t>Elemicin</t>
  </si>
  <si>
    <t>Vanillylacetone</t>
  </si>
  <si>
    <t>Propenyl guaethol</t>
  </si>
  <si>
    <t>2,5-Dimethylphenol</t>
  </si>
  <si>
    <t>3,4-Dimethylphenol</t>
  </si>
  <si>
    <t>2,6-Xylenol</t>
  </si>
  <si>
    <t>2-Isobutylthiazole</t>
  </si>
  <si>
    <t>2-Acetylthiazole</t>
  </si>
  <si>
    <t>2-Isopropyl-4-methylthiazole</t>
  </si>
  <si>
    <t>2,5-Dihydro-2,4,5-trimethylthiazoline</t>
  </si>
  <si>
    <t>2-Methyl-2-thiazoline</t>
  </si>
  <si>
    <t>2-sec-Butyl-4,5-dihydrothiazole</t>
  </si>
  <si>
    <t>2,4,5-Trimethylthiazole</t>
  </si>
  <si>
    <t>Bis(methylthio)methane</t>
  </si>
  <si>
    <t>p-Menthen-8-thiol</t>
  </si>
  <si>
    <t>2-Acetyl-2-thiazoline</t>
  </si>
  <si>
    <t>Allyl disulfide</t>
  </si>
  <si>
    <t>Diallyl tetrasulfide</t>
  </si>
  <si>
    <t>Ethyl-2,5-dihydro-4-methylthiazole</t>
  </si>
  <si>
    <t>4-Methoxy-2-methyl-2-butanethiol</t>
  </si>
  <si>
    <t>2-Methyl-4-propyl-1,3-oxathiane</t>
  </si>
  <si>
    <t>Dimethyl trisulfide</t>
  </si>
  <si>
    <t>4-Methylthiazole</t>
  </si>
  <si>
    <t>Pyrazineethanethiol</t>
  </si>
  <si>
    <t>2-Methyl-3-tetrahydrofuranthiol</t>
  </si>
  <si>
    <t>p-Mentha-8-thiol-3-one</t>
  </si>
  <si>
    <t>2-Methylisoborneol</t>
  </si>
  <si>
    <t>Nootkatone</t>
  </si>
  <si>
    <t>alpha-Pinene</t>
  </si>
  <si>
    <t>1,8-Cineole</t>
  </si>
  <si>
    <t>Fenchyl Alcohol</t>
  </si>
  <si>
    <t>Linalool</t>
  </si>
  <si>
    <t xml:space="preserve">R-(+)-Limonene </t>
  </si>
  <si>
    <t>S-(-)-Limonene</t>
  </si>
  <si>
    <t>1,3,5-Undecatriene</t>
  </si>
  <si>
    <t>Myrcene</t>
  </si>
  <si>
    <t>2-Methyl-1,3-butadiene</t>
  </si>
  <si>
    <t>Humulene</t>
  </si>
  <si>
    <t>CAS Number</t>
  </si>
  <si>
    <t>107-92-6</t>
  </si>
  <si>
    <t>116-53-0</t>
  </si>
  <si>
    <t>109-52-4</t>
  </si>
  <si>
    <t>111-14-8</t>
  </si>
  <si>
    <t>142-62-1</t>
  </si>
  <si>
    <t>503-74-2</t>
  </si>
  <si>
    <t>79-09-4</t>
  </si>
  <si>
    <t>100-09-4</t>
  </si>
  <si>
    <t>3142-72-1</t>
  </si>
  <si>
    <t>80-59-1</t>
  </si>
  <si>
    <t>13419-69-7</t>
  </si>
  <si>
    <t>96-17-3</t>
  </si>
  <si>
    <t>497-03-0</t>
  </si>
  <si>
    <t>111-71-7</t>
  </si>
  <si>
    <t>124-13-0</t>
  </si>
  <si>
    <t>123-15-9</t>
  </si>
  <si>
    <t>66-25-1</t>
  </si>
  <si>
    <t>590-86-3</t>
  </si>
  <si>
    <t>110-62-3</t>
  </si>
  <si>
    <t>18829-56-6</t>
  </si>
  <si>
    <t>20407-84-5</t>
  </si>
  <si>
    <t>14371-10-9</t>
  </si>
  <si>
    <t>3268-49-3</t>
  </si>
  <si>
    <t>78-84-2</t>
  </si>
  <si>
    <t>623-36-9</t>
  </si>
  <si>
    <t>78-85-3</t>
  </si>
  <si>
    <t>123-72-8</t>
  </si>
  <si>
    <t>13893-39-5</t>
  </si>
  <si>
    <t>557-48-2</t>
  </si>
  <si>
    <t>2363-88-4</t>
  </si>
  <si>
    <t>505-57-7</t>
  </si>
  <si>
    <t>123-86-4</t>
  </si>
  <si>
    <t>105-54-4</t>
  </si>
  <si>
    <t>123-20-6</t>
  </si>
  <si>
    <t>624-24-8</t>
  </si>
  <si>
    <t>5837-78-5</t>
  </si>
  <si>
    <t>16930-96-4</t>
  </si>
  <si>
    <t>2432-51-1</t>
  </si>
  <si>
    <t>142-92-7</t>
  </si>
  <si>
    <t>868-57-5</t>
  </si>
  <si>
    <t>1733-25-1</t>
  </si>
  <si>
    <t>123-92-2</t>
  </si>
  <si>
    <t>16491-54-6</t>
  </si>
  <si>
    <t>7779-73-9</t>
  </si>
  <si>
    <t>6622-76-0</t>
  </si>
  <si>
    <t>136954-20-6</t>
  </si>
  <si>
    <t>2432-77-1</t>
  </si>
  <si>
    <t>7452-79-1</t>
  </si>
  <si>
    <t>97-62-1</t>
  </si>
  <si>
    <t>23747-45-7</t>
  </si>
  <si>
    <t>98-02-2</t>
  </si>
  <si>
    <t>3777-69-3</t>
  </si>
  <si>
    <t>6790-58-5</t>
  </si>
  <si>
    <t>4437-20-1</t>
  </si>
  <si>
    <t>27538-09-6</t>
  </si>
  <si>
    <t>620-02-0</t>
  </si>
  <si>
    <t>1438-91-1</t>
  </si>
  <si>
    <t>1438-94-4</t>
  </si>
  <si>
    <t>17957-94-7</t>
  </si>
  <si>
    <t>3188-00-9</t>
  </si>
  <si>
    <t>3658-77-3</t>
  </si>
  <si>
    <t>78508-96-0</t>
  </si>
  <si>
    <t>591-78-6</t>
  </si>
  <si>
    <t>111-13-7</t>
  </si>
  <si>
    <t>141-79-7</t>
  </si>
  <si>
    <t>10458-14-7</t>
  </si>
  <si>
    <t>78-93-3</t>
  </si>
  <si>
    <t>107-87-9</t>
  </si>
  <si>
    <t>14901-07-6</t>
  </si>
  <si>
    <t>23726-91-2</t>
  </si>
  <si>
    <t>23696-85-7</t>
  </si>
  <si>
    <t>6485-40-1</t>
  </si>
  <si>
    <t>1669-44-9</t>
  </si>
  <si>
    <t>5471-51-2</t>
  </si>
  <si>
    <t>431-03-8</t>
  </si>
  <si>
    <t>821-55-6</t>
  </si>
  <si>
    <t>1119-44-4</t>
  </si>
  <si>
    <t>4940-11-8</t>
  </si>
  <si>
    <t>81925-81-7</t>
  </si>
  <si>
    <t>89-82-7</t>
  </si>
  <si>
    <t>1196-31-2</t>
  </si>
  <si>
    <t>96-54-8</t>
  </si>
  <si>
    <t>1072-83-9</t>
  </si>
  <si>
    <t>19872-52-7</t>
  </si>
  <si>
    <t>4312-99-6</t>
  </si>
  <si>
    <t>67633-97-0</t>
  </si>
  <si>
    <t>89-78-1</t>
  </si>
  <si>
    <t>111-27-3</t>
  </si>
  <si>
    <t>16423-19-1</t>
  </si>
  <si>
    <t>106-24-1</t>
  </si>
  <si>
    <t>3687-48-7</t>
  </si>
  <si>
    <t>3391-86-4</t>
  </si>
  <si>
    <t>18368-91-7</t>
  </si>
  <si>
    <t>928-96-1</t>
  </si>
  <si>
    <t>2216-52-6</t>
  </si>
  <si>
    <t>97-54-1</t>
  </si>
  <si>
    <t>51755-66-9</t>
  </si>
  <si>
    <t>51755-83-0</t>
  </si>
  <si>
    <t>227456-27-1</t>
  </si>
  <si>
    <t>22457-23-4</t>
  </si>
  <si>
    <t>108-91-8</t>
  </si>
  <si>
    <t>64-04-0</t>
  </si>
  <si>
    <t>626-67-5</t>
  </si>
  <si>
    <t>107-85-7</t>
  </si>
  <si>
    <t>598-56-1</t>
  </si>
  <si>
    <t>109-73-9</t>
  </si>
  <si>
    <t>111-86-4</t>
  </si>
  <si>
    <t>107-15-3</t>
  </si>
  <si>
    <t>462-94-2</t>
  </si>
  <si>
    <t>13952-84-6</t>
  </si>
  <si>
    <t>96-15-1</t>
  </si>
  <si>
    <t>1019-45-0</t>
  </si>
  <si>
    <t>7378-99-6</t>
  </si>
  <si>
    <t>98-94-2</t>
  </si>
  <si>
    <t>927-62-8</t>
  </si>
  <si>
    <t>104-67-6</t>
  </si>
  <si>
    <t>6066-49-5</t>
  </si>
  <si>
    <t>15707-24-1</t>
  </si>
  <si>
    <t>2847-30-5</t>
  </si>
  <si>
    <t>93905-03-4</t>
  </si>
  <si>
    <t>15707-23-0</t>
  </si>
  <si>
    <t>24683-00-9</t>
  </si>
  <si>
    <t>24168-70-5</t>
  </si>
  <si>
    <t>25773-40-4</t>
  </si>
  <si>
    <t>108-50-9</t>
  </si>
  <si>
    <t>14667-55-1</t>
  </si>
  <si>
    <t>34413-35-9</t>
  </si>
  <si>
    <t>1124-11-4</t>
  </si>
  <si>
    <t>1122-62-9</t>
  </si>
  <si>
    <t>3978-81-2</t>
  </si>
  <si>
    <t>22047-25-2</t>
  </si>
  <si>
    <t>13708-12-8</t>
  </si>
  <si>
    <t>5910-89-4</t>
  </si>
  <si>
    <t>123-32-0</t>
  </si>
  <si>
    <t>23747-48-0</t>
  </si>
  <si>
    <t>54300-08-2</t>
  </si>
  <si>
    <t>13925-06-9</t>
  </si>
  <si>
    <t>32974-92-8</t>
  </si>
  <si>
    <t>23787-80-6</t>
  </si>
  <si>
    <t>3149-28-8</t>
  </si>
  <si>
    <t>14508-49-7</t>
  </si>
  <si>
    <t>109-08-0</t>
  </si>
  <si>
    <t>290-37-9</t>
  </si>
  <si>
    <t>13925-00-3</t>
  </si>
  <si>
    <t>25680-58-4</t>
  </si>
  <si>
    <t>13360-64-0</t>
  </si>
  <si>
    <t>100-52-7</t>
  </si>
  <si>
    <t>122-03-2</t>
  </si>
  <si>
    <t>119-36-8</t>
  </si>
  <si>
    <t>93-58-3</t>
  </si>
  <si>
    <t>85-91-6</t>
  </si>
  <si>
    <t>97-53-0</t>
  </si>
  <si>
    <t>93-28-7</t>
  </si>
  <si>
    <t>121-33-5</t>
  </si>
  <si>
    <t>104-93-8</t>
  </si>
  <si>
    <t>108-39-4</t>
  </si>
  <si>
    <t>98-86-2</t>
  </si>
  <si>
    <t>118-93-4</t>
  </si>
  <si>
    <t>89-74-7</t>
  </si>
  <si>
    <t>99-92-3</t>
  </si>
  <si>
    <t>122-00-9</t>
  </si>
  <si>
    <t>1797-74-6</t>
  </si>
  <si>
    <t>2550-26-7</t>
  </si>
  <si>
    <t>22694-96-8</t>
  </si>
  <si>
    <t>120-72-9</t>
  </si>
  <si>
    <t>120-51-4</t>
  </si>
  <si>
    <t>100-06-1</t>
  </si>
  <si>
    <t>101-97-3</t>
  </si>
  <si>
    <t>90-05-1</t>
  </si>
  <si>
    <t>91-10-1</t>
  </si>
  <si>
    <t>83-34-1</t>
  </si>
  <si>
    <t>140-11-4</t>
  </si>
  <si>
    <t>123-11-5</t>
  </si>
  <si>
    <t>93-89-0</t>
  </si>
  <si>
    <t>134-20-3</t>
  </si>
  <si>
    <t>577-16-2</t>
  </si>
  <si>
    <t>93-55-0</t>
  </si>
  <si>
    <t>495-40-9</t>
  </si>
  <si>
    <t>51-67-2</t>
  </si>
  <si>
    <t>100-46-9</t>
  </si>
  <si>
    <t>1126-71-2</t>
  </si>
  <si>
    <t>93-15-2</t>
  </si>
  <si>
    <t>122-79-2</t>
  </si>
  <si>
    <t>93-16-3</t>
  </si>
  <si>
    <t>2038-57-5</t>
  </si>
  <si>
    <t>637-27-4</t>
  </si>
  <si>
    <t>120-57-0</t>
  </si>
  <si>
    <t>91-64-5</t>
  </si>
  <si>
    <t>499-75-2</t>
  </si>
  <si>
    <t>487-11-6</t>
  </si>
  <si>
    <t>122-48-5</t>
  </si>
  <si>
    <t>94-86-0</t>
  </si>
  <si>
    <t>95-87-4</t>
  </si>
  <si>
    <t>95-65-8</t>
  </si>
  <si>
    <t>576-26-1</t>
  </si>
  <si>
    <t>87-40-1</t>
  </si>
  <si>
    <t>7786-61-0</t>
  </si>
  <si>
    <t>4180-23-8</t>
  </si>
  <si>
    <t>18640-74-9</t>
  </si>
  <si>
    <t>24295-03-2</t>
  </si>
  <si>
    <t>15679-13-7</t>
  </si>
  <si>
    <t>60633-24-1</t>
  </si>
  <si>
    <t>2346-00-1</t>
  </si>
  <si>
    <t>56367-27-2</t>
  </si>
  <si>
    <t>13623-11-5</t>
  </si>
  <si>
    <t>1618-26-4</t>
  </si>
  <si>
    <t>71159-90-5</t>
  </si>
  <si>
    <t>29926-41-8</t>
  </si>
  <si>
    <t>2179-57-9</t>
  </si>
  <si>
    <t>2444-49-7</t>
  </si>
  <si>
    <t xml:space="preserve">41803-21-8  </t>
  </si>
  <si>
    <t>94087-83-9</t>
  </si>
  <si>
    <t>67715-80-4</t>
  </si>
  <si>
    <t>3658-80-8</t>
  </si>
  <si>
    <t>693-95-8</t>
  </si>
  <si>
    <t>35250-53-4</t>
  </si>
  <si>
    <t>57124-87-5</t>
  </si>
  <si>
    <t>38462-22-5</t>
  </si>
  <si>
    <t>28588-75-2</t>
  </si>
  <si>
    <t>28588-74-1</t>
  </si>
  <si>
    <t>57500-00-2</t>
  </si>
  <si>
    <t>2371-42-8</t>
  </si>
  <si>
    <t>4674-50-4</t>
  </si>
  <si>
    <t>7785-70-8</t>
  </si>
  <si>
    <t>470-82-6</t>
  </si>
  <si>
    <t>1632-73-1</t>
  </si>
  <si>
    <t>78-70-6</t>
  </si>
  <si>
    <t>5989-27-5</t>
  </si>
  <si>
    <t>5989-54-8</t>
  </si>
  <si>
    <t>16356-11-9</t>
  </si>
  <si>
    <t>123-35-3</t>
  </si>
  <si>
    <t>78-79-5</t>
  </si>
  <si>
    <t>6753-98-6</t>
  </si>
  <si>
    <t>Aldehyde</t>
  </si>
  <si>
    <t>Ester</t>
  </si>
  <si>
    <t>Furan</t>
  </si>
  <si>
    <t>Ketone</t>
  </si>
  <si>
    <t>ketone</t>
  </si>
  <si>
    <t>Alcohol</t>
  </si>
  <si>
    <t>Oxime</t>
  </si>
  <si>
    <t>Amine</t>
  </si>
  <si>
    <t>Diamine</t>
  </si>
  <si>
    <t>Lactone</t>
  </si>
  <si>
    <t>Pyridine</t>
  </si>
  <si>
    <t>Pyrazine, ether</t>
  </si>
  <si>
    <t>Sulfide</t>
  </si>
  <si>
    <t>Thiol</t>
  </si>
  <si>
    <t>Oxathiane</t>
  </si>
  <si>
    <t>Terpene</t>
  </si>
  <si>
    <t>Terpenoid</t>
  </si>
  <si>
    <t>sharp cheese, vomit</t>
  </si>
  <si>
    <t>pungent cheese</t>
  </si>
  <si>
    <t>rancid cheese</t>
  </si>
  <si>
    <t>sour,  fatty</t>
  </si>
  <si>
    <t>cheesy</t>
  </si>
  <si>
    <t>cheesy, vinegar</t>
  </si>
  <si>
    <t>animal, fecal</t>
  </si>
  <si>
    <t>acidic, fruity</t>
  </si>
  <si>
    <t>spicy, woody</t>
  </si>
  <si>
    <t>fruity, herbal</t>
  </si>
  <si>
    <t>chocolate</t>
  </si>
  <si>
    <t>strong green fruit</t>
  </si>
  <si>
    <t>herbal</t>
  </si>
  <si>
    <t>waxy, citrus</t>
  </si>
  <si>
    <t>ethereal fruity green</t>
  </si>
  <si>
    <t>green, grassy</t>
  </si>
  <si>
    <t>chocolate, peach</t>
  </si>
  <si>
    <t>bready</t>
  </si>
  <si>
    <t>fatty, green</t>
  </si>
  <si>
    <t>herbal, citrus</t>
  </si>
  <si>
    <t>cinnamon</t>
  </si>
  <si>
    <t>vegetable, potato</t>
  </si>
  <si>
    <t>pungent floral</t>
  </si>
  <si>
    <t>fruity, grassy</t>
  </si>
  <si>
    <t>floral</t>
  </si>
  <si>
    <t>Chocolate, malty</t>
  </si>
  <si>
    <t>cucumber</t>
  </si>
  <si>
    <t>ethereal banana</t>
  </si>
  <si>
    <t>pineapple</t>
  </si>
  <si>
    <t>pineapple, nutty</t>
  </si>
  <si>
    <t>tropical berry</t>
  </si>
  <si>
    <t>herbal, natural</t>
  </si>
  <si>
    <t>sulfurous</t>
  </si>
  <si>
    <t>apple, banana</t>
  </si>
  <si>
    <t>tutti frutti</t>
  </si>
  <si>
    <t>minty, sweet</t>
  </si>
  <si>
    <t>fruity, sweet</t>
  </si>
  <si>
    <t>mushroom</t>
  </si>
  <si>
    <t>balsamic, woody</t>
  </si>
  <si>
    <t>rum</t>
  </si>
  <si>
    <t>passionfruit, currant</t>
  </si>
  <si>
    <t>passionfruit, durian</t>
  </si>
  <si>
    <t>coffee</t>
  </si>
  <si>
    <t>fruity, green</t>
  </si>
  <si>
    <t>amber, woody</t>
  </si>
  <si>
    <t>coffee, sulfurous</t>
  </si>
  <si>
    <t>sweet, caramellic, burnt sugar</t>
  </si>
  <si>
    <t>sweet, caremellic, nutty</t>
  </si>
  <si>
    <t>onion, garlic</t>
  </si>
  <si>
    <t>vegetable</t>
  </si>
  <si>
    <t>minty</t>
  </si>
  <si>
    <t>coffee, caramel</t>
  </si>
  <si>
    <t>cotton candy, potent</t>
  </si>
  <si>
    <t>fruity</t>
  </si>
  <si>
    <t>earthy</t>
  </si>
  <si>
    <t>earthy, vegetable</t>
  </si>
  <si>
    <t>raspberry</t>
  </si>
  <si>
    <t>buttery</t>
  </si>
  <si>
    <t>fruity,sweet</t>
  </si>
  <si>
    <t>caramel, candy</t>
  </si>
  <si>
    <t>nutty</t>
  </si>
  <si>
    <t>woody</t>
  </si>
  <si>
    <t>musty, cherry</t>
  </si>
  <si>
    <t>boxwood, meaty</t>
  </si>
  <si>
    <t>metallic, mushroom?</t>
  </si>
  <si>
    <t>beef, potent</t>
  </si>
  <si>
    <t>peppermint</t>
  </si>
  <si>
    <t>fresh, grassy</t>
  </si>
  <si>
    <t>sulfur, metallic</t>
  </si>
  <si>
    <t>grapefruit, sulfurous</t>
  </si>
  <si>
    <t>onion, leek</t>
  </si>
  <si>
    <t>leafy</t>
  </si>
  <si>
    <t>fish</t>
  </si>
  <si>
    <t>pepper</t>
  </si>
  <si>
    <t>ammoniacal</t>
  </si>
  <si>
    <t>fish, ammonia</t>
  </si>
  <si>
    <t>fishy</t>
  </si>
  <si>
    <t>fishy, ammonia</t>
  </si>
  <si>
    <t>musk, ammonia</t>
  </si>
  <si>
    <t>Ammonia</t>
  </si>
  <si>
    <t>peach, creamy</t>
  </si>
  <si>
    <t>nutty, green pepper</t>
  </si>
  <si>
    <t>bell pepper, potato</t>
  </si>
  <si>
    <t>corn, bread</t>
  </si>
  <si>
    <t>green pea, bell pepper</t>
  </si>
  <si>
    <t>musty, green pea</t>
  </si>
  <si>
    <t>earthy, beany</t>
  </si>
  <si>
    <t>nutty, must</t>
  </si>
  <si>
    <t>nutty, chocolate</t>
  </si>
  <si>
    <t>popcorn</t>
  </si>
  <si>
    <t>unpleasant cumin</t>
  </si>
  <si>
    <t>nutty, burnt</t>
  </si>
  <si>
    <t>nutty, peanut butter</t>
  </si>
  <si>
    <t>chocolate, beefy</t>
  </si>
  <si>
    <t>earthy, potato</t>
  </si>
  <si>
    <t>hazelnut</t>
  </si>
  <si>
    <t>caramel</t>
  </si>
  <si>
    <t>potato chip</t>
  </si>
  <si>
    <t>corky, moldy</t>
  </si>
  <si>
    <t>roasted hazelnut</t>
  </si>
  <si>
    <t>peanut butter</t>
  </si>
  <si>
    <t>potato</t>
  </si>
  <si>
    <t>fruity, almond</t>
  </si>
  <si>
    <t>spicy, cumin</t>
  </si>
  <si>
    <t>wintergreen</t>
  </si>
  <si>
    <t>phenolic, wintergreen</t>
  </si>
  <si>
    <t>spicy, clove</t>
  </si>
  <si>
    <t>vanilla</t>
  </si>
  <si>
    <t>nutty, naphthyl</t>
  </si>
  <si>
    <t>woody, leathery</t>
  </si>
  <si>
    <t>tobacco, honey</t>
  </si>
  <si>
    <t>floral, woody</t>
  </si>
  <si>
    <t>"pleasant"</t>
  </si>
  <si>
    <t>floral, cherry</t>
  </si>
  <si>
    <t>honey</t>
  </si>
  <si>
    <t>floral, balsamic</t>
  </si>
  <si>
    <t>musty</t>
  </si>
  <si>
    <t>animal, must</t>
  </si>
  <si>
    <t>balsamic</t>
  </si>
  <si>
    <t>sweet, balsamic</t>
  </si>
  <si>
    <t>floral, honey</t>
  </si>
  <si>
    <t>smoky, woody</t>
  </si>
  <si>
    <t>smoky</t>
  </si>
  <si>
    <t>animal</t>
  </si>
  <si>
    <t>floral, sweet</t>
  </si>
  <si>
    <t>sweet, anise</t>
  </si>
  <si>
    <t>mint</t>
  </si>
  <si>
    <t>grape</t>
  </si>
  <si>
    <t>floral, lilac</t>
  </si>
  <si>
    <t>camphoreous, cherry</t>
  </si>
  <si>
    <t>meaty</t>
  </si>
  <si>
    <t>sweet, fishy</t>
  </si>
  <si>
    <t>sweet</t>
  </si>
  <si>
    <t>Vanilla</t>
  </si>
  <si>
    <t>hay, sweet</t>
  </si>
  <si>
    <t>thyme, oregano</t>
  </si>
  <si>
    <t>spicy</t>
  </si>
  <si>
    <t>ginger</t>
  </si>
  <si>
    <t>smoky, bacon</t>
  </si>
  <si>
    <t>smoky, burnt</t>
  </si>
  <si>
    <t>medicinal, coffee</t>
  </si>
  <si>
    <t>fungus, potent</t>
  </si>
  <si>
    <t>woody, peanut</t>
  </si>
  <si>
    <t>licorice</t>
  </si>
  <si>
    <t>wasabi</t>
  </si>
  <si>
    <t>tropical fruit</t>
  </si>
  <si>
    <t>fox urine</t>
  </si>
  <si>
    <t>rodent urine</t>
  </si>
  <si>
    <t>sulfur, garlic</t>
  </si>
  <si>
    <t>grapefruit</t>
  </si>
  <si>
    <t>corn chip</t>
  </si>
  <si>
    <t>nutty, roasted vegetable</t>
  </si>
  <si>
    <t>black currant</t>
  </si>
  <si>
    <t>tropical, pineapple</t>
  </si>
  <si>
    <t>cooked onion</t>
  </si>
  <si>
    <t>tomato</t>
  </si>
  <si>
    <t>sulfurous, cabbage</t>
  </si>
  <si>
    <t>sulfurous, minty</t>
  </si>
  <si>
    <t>beef, disulfide of 2-methyl-3-furanthiol, more potent</t>
  </si>
  <si>
    <t>classic beef, potent</t>
  </si>
  <si>
    <t>sulfurous, coffee</t>
  </si>
  <si>
    <t>herbal, minty</t>
  </si>
  <si>
    <t>eucalyptus</t>
  </si>
  <si>
    <t>bitter, lime</t>
  </si>
  <si>
    <t>floral, citrus</t>
  </si>
  <si>
    <t>green, bell pepper</t>
  </si>
  <si>
    <t>spicy, balsamic</t>
  </si>
  <si>
    <t>petroleum</t>
  </si>
  <si>
    <t>Vapor Pressure (mmHg @ 25.00C)</t>
  </si>
  <si>
    <t>trans-2-Hexenoic acid</t>
  </si>
  <si>
    <t>trans-2-trans-4-Decadienal</t>
  </si>
  <si>
    <t>trans-2-Hexenal</t>
  </si>
  <si>
    <t>Ethyl 2-methyl butyrate</t>
  </si>
  <si>
    <t>Ethyl isobutyrate</t>
  </si>
  <si>
    <t>5-Ethyl-4-hydroxy-2-methyl-3(2H)-furanone</t>
  </si>
  <si>
    <t>5-Methyl furfural</t>
  </si>
  <si>
    <t>2-Methyltetrahydrofuran-3-one</t>
  </si>
  <si>
    <t>5-Methyl-2-hepten-4-one</t>
  </si>
  <si>
    <t>1-Octen-3-one</t>
  </si>
  <si>
    <t>3-Mercapto-2-pentanone</t>
  </si>
  <si>
    <t>2-Ethyl fenchol</t>
  </si>
  <si>
    <t>3-Mercapto-2-methylpentan-1-ol</t>
  </si>
  <si>
    <t>2,4,6-Trichloroanisole</t>
  </si>
  <si>
    <t>4-Vinylguaiacol</t>
  </si>
  <si>
    <t>Anethole</t>
  </si>
  <si>
    <t>bis(2-Methyl-3-furyl) disulfide</t>
  </si>
  <si>
    <t>2-Methyl-3-furanthiol</t>
  </si>
  <si>
    <t>Furfuryl methyl disulfide</t>
  </si>
  <si>
    <t>Acid</t>
  </si>
  <si>
    <t>Structure</t>
  </si>
  <si>
    <t>grassy</t>
  </si>
  <si>
    <r>
      <t>log</t>
    </r>
    <r>
      <rPr>
        <sz val="11"/>
        <rFont val="Calibri"/>
        <family val="2"/>
      </rPr>
      <t xml:space="preserve">ẞ </t>
    </r>
  </si>
  <si>
    <r>
      <t>logẞ</t>
    </r>
    <r>
      <rPr>
        <vertAlign val="subscript"/>
        <sz val="11"/>
        <rFont val="Calibri"/>
        <family val="2"/>
        <scheme val="minor"/>
      </rPr>
      <t>water</t>
    </r>
  </si>
  <si>
    <t>logP</t>
  </si>
  <si>
    <t>Fractional vapor concentration of odor</t>
  </si>
  <si>
    <t xml:space="preserve">Headspace concentration (ppm) </t>
  </si>
  <si>
    <t>Headspace concentration (M)</t>
  </si>
  <si>
    <t>fruity, alcoholic</t>
  </si>
  <si>
    <t>sharp green apple</t>
  </si>
  <si>
    <t>bitter</t>
  </si>
  <si>
    <t>Furanone</t>
  </si>
  <si>
    <t>Liquid odorant dilution needed to deliver desired concentration (M)</t>
  </si>
  <si>
    <t>Chemical Class Qualifier</t>
  </si>
  <si>
    <t>Odor Descriptor</t>
  </si>
  <si>
    <t>Amine derivative</t>
  </si>
  <si>
    <t>Aromatic</t>
  </si>
  <si>
    <t>Thiazoline</t>
  </si>
  <si>
    <t>Alkene</t>
  </si>
  <si>
    <t>Tiglate</t>
  </si>
  <si>
    <t>Piperidine</t>
  </si>
  <si>
    <t>Bicyclic</t>
  </si>
  <si>
    <t>Anime, Pyrrole</t>
  </si>
  <si>
    <t>Pyranone</t>
  </si>
  <si>
    <t>Cyclic</t>
  </si>
  <si>
    <t>Pyrrole</t>
  </si>
  <si>
    <t>Pyrrole, Ketone</t>
  </si>
  <si>
    <t>Pyridine, Ketone</t>
  </si>
  <si>
    <t>Quinoxaline</t>
  </si>
  <si>
    <t>Oxaline</t>
  </si>
  <si>
    <t>Ether</t>
  </si>
  <si>
    <t>Aldehyde, Phenylpropanoid</t>
  </si>
  <si>
    <t>Phenylpropanoid</t>
  </si>
  <si>
    <t>Ketone, Amine</t>
  </si>
  <si>
    <t>Ester, Amine</t>
  </si>
  <si>
    <t>Phenol</t>
  </si>
  <si>
    <t>Phenol, Ether</t>
  </si>
  <si>
    <t>Monoterpene</t>
  </si>
  <si>
    <t>Monoterpene, Ketone</t>
  </si>
  <si>
    <t>Monoterpene, Thiol</t>
  </si>
  <si>
    <t>Ketone, Carotenoid</t>
  </si>
  <si>
    <t>Sesquiterpene, Ketone</t>
  </si>
  <si>
    <t>Sesquiterpene</t>
  </si>
  <si>
    <t>Isoprene</t>
  </si>
  <si>
    <t>Primary Chemical Class</t>
  </si>
  <si>
    <t>sweet, grassy</t>
  </si>
  <si>
    <t>sperm, animalic</t>
  </si>
  <si>
    <t>vomit</t>
  </si>
  <si>
    <t>citrus, orange</t>
  </si>
  <si>
    <t>citrus, lemon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</si>
</sst>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vertAlign val="subscript"/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11" fontId="0" fillId="0" borderId="0" xfId="0" applyNumberFormat="1"/>
    <xf numFmtId="0" fontId="1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/>
    </xf>
    <xf numFmtId="0" fontId="0" fillId="2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0" xfId="0" applyFill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11" fontId="1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3" xfId="0" applyBorder="1"/>
    <xf numFmtId="0" fontId="0" fillId="2" borderId="3" xfId="0" applyFill="1" applyBorder="1"/>
    <xf numFmtId="11" fontId="0" fillId="0" borderId="3" xfId="0" applyNumberFormat="1" applyBorder="1"/>
    <xf numFmtId="0" fontId="0" fillId="0" borderId="0" xfId="0" applyBorder="1"/>
    <xf numFmtId="0" fontId="0" fillId="2" borderId="0" xfId="0" applyFill="1" applyBorder="1"/>
    <xf numFmtId="11" fontId="0" fillId="0" borderId="0" xfId="0" applyNumberFormat="1" applyBorder="1"/>
    <xf numFmtId="0" fontId="0" fillId="0" borderId="3" xfId="0" applyFill="1" applyBorder="1"/>
    <xf numFmtId="0" fontId="5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0" fillId="0" borderId="0" xfId="0" applyAlignment="1"/>
    <xf numFmtId="0" fontId="0" fillId="0" borderId="0" xfId="0" applyFill="1" applyAlignment="1"/>
    <xf numFmtId="0" fontId="0" fillId="0" borderId="3" xfId="0" applyBorder="1" applyAlignment="1"/>
    <xf numFmtId="0" fontId="0" fillId="0" borderId="3" xfId="0" applyFill="1" applyBorder="1" applyAlignment="1"/>
    <xf numFmtId="0" fontId="0" fillId="0" borderId="0" xfId="0" applyBorder="1" applyAlignment="1"/>
    <xf numFmtId="0" fontId="0" fillId="0" borderId="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gif"/><Relationship Id="rId205" Type="http://schemas.openxmlformats.org/officeDocument/2006/relationships/image" Target="../media/image205.gif"/><Relationship Id="rId226" Type="http://schemas.openxmlformats.org/officeDocument/2006/relationships/image" Target="../media/image226.png"/><Relationship Id="rId107" Type="http://schemas.openxmlformats.org/officeDocument/2006/relationships/image" Target="../media/image107.gif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gif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gif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gif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gif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" Type="http://schemas.openxmlformats.org/officeDocument/2006/relationships/image" Target="../media/image23.gif"/><Relationship Id="rId119" Type="http://schemas.openxmlformats.org/officeDocument/2006/relationships/image" Target="../media/image119.gif"/><Relationship Id="rId44" Type="http://schemas.openxmlformats.org/officeDocument/2006/relationships/image" Target="../media/image44.gif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gif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gif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gif"/><Relationship Id="rId208" Type="http://schemas.openxmlformats.org/officeDocument/2006/relationships/image" Target="../media/image208.png"/><Relationship Id="rId229" Type="http://schemas.openxmlformats.org/officeDocument/2006/relationships/image" Target="../media/image229.gif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gif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gif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gif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gif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gif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gif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gif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gif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gif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gif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gif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gif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gif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gif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gif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gif"/><Relationship Id="rId233" Type="http://schemas.openxmlformats.org/officeDocument/2006/relationships/image" Target="../media/image233.png"/><Relationship Id="rId28" Type="http://schemas.openxmlformats.org/officeDocument/2006/relationships/image" Target="../media/image28.gif"/><Relationship Id="rId49" Type="http://schemas.openxmlformats.org/officeDocument/2006/relationships/image" Target="../media/image49.gif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50" Type="http://schemas.openxmlformats.org/officeDocument/2006/relationships/image" Target="../media/image50.gif"/><Relationship Id="rId104" Type="http://schemas.openxmlformats.org/officeDocument/2006/relationships/image" Target="../media/image104.gif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gif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gif"/><Relationship Id="rId115" Type="http://schemas.openxmlformats.org/officeDocument/2006/relationships/image" Target="../media/image115.gif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gif"/><Relationship Id="rId224" Type="http://schemas.openxmlformats.org/officeDocument/2006/relationships/image" Target="../media/image224.png"/><Relationship Id="rId30" Type="http://schemas.openxmlformats.org/officeDocument/2006/relationships/image" Target="../media/image30.png"/><Relationship Id="rId105" Type="http://schemas.openxmlformats.org/officeDocument/2006/relationships/image" Target="../media/image105.gif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gif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149</xdr:row>
      <xdr:rowOff>25399</xdr:rowOff>
    </xdr:from>
    <xdr:to>
      <xdr:col>5</xdr:col>
      <xdr:colOff>1285522</xdr:colOff>
      <xdr:row>149</xdr:row>
      <xdr:rowOff>580570</xdr:rowOff>
    </xdr:to>
    <xdr:pic>
      <xdr:nvPicPr>
        <xdr:cNvPr id="237" name="Picture 236" descr="4-Methoxybenzoic acid ReagentPlus®, 99%">
          <a:extLst>
            <a:ext uri="{FF2B5EF4-FFF2-40B4-BE49-F238E27FC236}">
              <a16:creationId xmlns:a16="http://schemas.microsoft.com/office/drawing/2014/main" id="{E23C6E69-8392-4DA1-8556-D36D5CBD7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629" y="94912542"/>
          <a:ext cx="1018822" cy="5551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57150</xdr:rowOff>
    </xdr:from>
    <xdr:to>
      <xdr:col>5</xdr:col>
      <xdr:colOff>882650</xdr:colOff>
      <xdr:row>31</xdr:row>
      <xdr:rowOff>295275</xdr:rowOff>
    </xdr:to>
    <xdr:pic>
      <xdr:nvPicPr>
        <xdr:cNvPr id="247" name="Picture 246" descr="Butyl acetate anhydrous, ≥99%">
          <a:extLst>
            <a:ext uri="{FF2B5EF4-FFF2-40B4-BE49-F238E27FC236}">
              <a16:creationId xmlns:a16="http://schemas.microsoft.com/office/drawing/2014/main" id="{8C523F68-CAB8-4A69-860C-C81436CA5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900" y="12719050"/>
          <a:ext cx="685800" cy="238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2087563</xdr:colOff>
      <xdr:row>47</xdr:row>
      <xdr:rowOff>41274</xdr:rowOff>
    </xdr:from>
    <xdr:to>
      <xdr:col>5</xdr:col>
      <xdr:colOff>1496025</xdr:colOff>
      <xdr:row>47</xdr:row>
      <xdr:rowOff>579437</xdr:rowOff>
    </xdr:to>
    <xdr:pic>
      <xdr:nvPicPr>
        <xdr:cNvPr id="255" name="Picture 254" descr="2D chemical structure of 1733-25-1">
          <a:extLst>
            <a:ext uri="{FF2B5EF4-FFF2-40B4-BE49-F238E27FC236}">
              <a16:creationId xmlns:a16="http://schemas.microsoft.com/office/drawing/2014/main" id="{8322DFC6-5BD3-460D-BD14-7A18FBCD5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8" t="26760" r="1408" b="29579"/>
        <a:stretch/>
      </xdr:blipFill>
      <xdr:spPr bwMode="auto">
        <a:xfrm>
          <a:off x="5500688" y="30711774"/>
          <a:ext cx="1511899" cy="5381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498024</xdr:colOff>
      <xdr:row>86</xdr:row>
      <xdr:rowOff>28575</xdr:rowOff>
    </xdr:from>
    <xdr:to>
      <xdr:col>5</xdr:col>
      <xdr:colOff>1016204</xdr:colOff>
      <xdr:row>86</xdr:row>
      <xdr:rowOff>571501</xdr:rowOff>
    </xdr:to>
    <xdr:pic>
      <xdr:nvPicPr>
        <xdr:cNvPr id="267" name="Picture 266" descr="(±)-Geosmin ≥97% (GC)">
          <a:extLst>
            <a:ext uri="{FF2B5EF4-FFF2-40B4-BE49-F238E27FC236}">
              <a16:creationId xmlns:a16="http://schemas.microsoft.com/office/drawing/2014/main" id="{29A697E0-46CB-4EEA-9BA4-C0A3F0CBD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1953" y="54910718"/>
          <a:ext cx="518180" cy="5429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581931</xdr:colOff>
      <xdr:row>97</xdr:row>
      <xdr:rowOff>19051</xdr:rowOff>
    </xdr:from>
    <xdr:to>
      <xdr:col>5</xdr:col>
      <xdr:colOff>925285</xdr:colOff>
      <xdr:row>97</xdr:row>
      <xdr:rowOff>568417</xdr:rowOff>
    </xdr:to>
    <xdr:pic>
      <xdr:nvPicPr>
        <xdr:cNvPr id="269" name="Picture 268" descr="Cyclohexylamine ReagentPlus®, ≥99.9%">
          <a:extLst>
            <a:ext uri="{FF2B5EF4-FFF2-40B4-BE49-F238E27FC236}">
              <a16:creationId xmlns:a16="http://schemas.microsoft.com/office/drawing/2014/main" id="{38BC4B64-5217-4A3E-B1A0-31AC71D2D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5860" y="61886194"/>
          <a:ext cx="343354" cy="5493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643166</xdr:colOff>
      <xdr:row>104</xdr:row>
      <xdr:rowOff>29028</xdr:rowOff>
    </xdr:from>
    <xdr:to>
      <xdr:col>5</xdr:col>
      <xdr:colOff>979716</xdr:colOff>
      <xdr:row>104</xdr:row>
      <xdr:rowOff>597735</xdr:rowOff>
    </xdr:to>
    <xdr:pic>
      <xdr:nvPicPr>
        <xdr:cNvPr id="271" name="Picture 270" descr="N-Methylpiperidine 99%">
          <a:extLst>
            <a:ext uri="{FF2B5EF4-FFF2-40B4-BE49-F238E27FC236}">
              <a16:creationId xmlns:a16="http://schemas.microsoft.com/office/drawing/2014/main" id="{B51CEA21-6754-4C35-B24E-D102B7D4B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7095" y="66341171"/>
          <a:ext cx="336550" cy="5687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428624</xdr:colOff>
      <xdr:row>115</xdr:row>
      <xdr:rowOff>26988</xdr:rowOff>
    </xdr:from>
    <xdr:to>
      <xdr:col>5</xdr:col>
      <xdr:colOff>1119187</xdr:colOff>
      <xdr:row>115</xdr:row>
      <xdr:rowOff>592866</xdr:rowOff>
    </xdr:to>
    <xdr:pic>
      <xdr:nvPicPr>
        <xdr:cNvPr id="275" name="Picture 274" descr="3-N-Butylphthalide ≥98% (HPLC)">
          <a:extLst>
            <a:ext uri="{FF2B5EF4-FFF2-40B4-BE49-F238E27FC236}">
              <a16:creationId xmlns:a16="http://schemas.microsoft.com/office/drawing/2014/main" id="{1C5B259A-0978-4C54-B688-78D3D1470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71829613"/>
          <a:ext cx="690563" cy="5658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300038</xdr:colOff>
      <xdr:row>122</xdr:row>
      <xdr:rowOff>42862</xdr:rowOff>
    </xdr:from>
    <xdr:to>
      <xdr:col>5</xdr:col>
      <xdr:colOff>1079501</xdr:colOff>
      <xdr:row>122</xdr:row>
      <xdr:rowOff>633838</xdr:rowOff>
    </xdr:to>
    <xdr:pic>
      <xdr:nvPicPr>
        <xdr:cNvPr id="276" name="Picture 275" descr="2,3-Diethylpyrazine ≥98%, FG">
          <a:extLst>
            <a:ext uri="{FF2B5EF4-FFF2-40B4-BE49-F238E27FC236}">
              <a16:creationId xmlns:a16="http://schemas.microsoft.com/office/drawing/2014/main" id="{ABC2E215-0E20-4330-A2F7-E6F5E5CA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9538" y="75655487"/>
          <a:ext cx="779463" cy="5909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317500</xdr:colOff>
      <xdr:row>136</xdr:row>
      <xdr:rowOff>66675</xdr:rowOff>
    </xdr:from>
    <xdr:to>
      <xdr:col>5</xdr:col>
      <xdr:colOff>1246378</xdr:colOff>
      <xdr:row>137</xdr:row>
      <xdr:rowOff>0</xdr:rowOff>
    </xdr:to>
    <xdr:pic>
      <xdr:nvPicPr>
        <xdr:cNvPr id="281" name="Picture 280" descr="2-Methoxy-3-(1-methylpropyl)pyrazine ≥98%, FG">
          <a:extLst>
            <a:ext uri="{FF2B5EF4-FFF2-40B4-BE49-F238E27FC236}">
              <a16:creationId xmlns:a16="http://schemas.microsoft.com/office/drawing/2014/main" id="{B854B158-570C-41BE-90A7-D4E76A0E5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0" y="83934300"/>
          <a:ext cx="928878" cy="568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433387</xdr:colOff>
      <xdr:row>137</xdr:row>
      <xdr:rowOff>11112</xdr:rowOff>
    </xdr:from>
    <xdr:to>
      <xdr:col>5</xdr:col>
      <xdr:colOff>1127125</xdr:colOff>
      <xdr:row>137</xdr:row>
      <xdr:rowOff>589228</xdr:rowOff>
    </xdr:to>
    <xdr:pic>
      <xdr:nvPicPr>
        <xdr:cNvPr id="282" name="Picture 281" descr="2-Isopropyl-3-methoxypyrazine 97%">
          <a:extLst>
            <a:ext uri="{FF2B5EF4-FFF2-40B4-BE49-F238E27FC236}">
              <a16:creationId xmlns:a16="http://schemas.microsoft.com/office/drawing/2014/main" id="{063ED884-560F-4C68-A099-FB76717D6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2887" y="84513737"/>
          <a:ext cx="693738" cy="5781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488950</xdr:colOff>
      <xdr:row>145</xdr:row>
      <xdr:rowOff>20638</xdr:rowOff>
    </xdr:from>
    <xdr:to>
      <xdr:col>5</xdr:col>
      <xdr:colOff>1135063</xdr:colOff>
      <xdr:row>145</xdr:row>
      <xdr:rowOff>585987</xdr:rowOff>
    </xdr:to>
    <xdr:pic>
      <xdr:nvPicPr>
        <xdr:cNvPr id="283" name="Picture 282" descr="Benzaldehyde purified by redistillation, ≥99.5%">
          <a:extLst>
            <a:ext uri="{FF2B5EF4-FFF2-40B4-BE49-F238E27FC236}">
              <a16:creationId xmlns:a16="http://schemas.microsoft.com/office/drawing/2014/main" id="{07A87DA3-36E8-4EE5-9DAB-48CA7AEB7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8450" y="88968263"/>
          <a:ext cx="646113" cy="565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543833</xdr:colOff>
      <xdr:row>163</xdr:row>
      <xdr:rowOff>36739</xdr:rowOff>
    </xdr:from>
    <xdr:to>
      <xdr:col>5</xdr:col>
      <xdr:colOff>1090519</xdr:colOff>
      <xdr:row>163</xdr:row>
      <xdr:rowOff>607787</xdr:rowOff>
    </xdr:to>
    <xdr:pic>
      <xdr:nvPicPr>
        <xdr:cNvPr id="285" name="Picture 284" descr="Methyl salicylate ReagentPlus®, ≥99% (GC)">
          <a:extLst>
            <a:ext uri="{FF2B5EF4-FFF2-40B4-BE49-F238E27FC236}">
              <a16:creationId xmlns:a16="http://schemas.microsoft.com/office/drawing/2014/main" id="{978039E9-1DFB-4DBC-A731-DDF6F806D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762" y="103813882"/>
          <a:ext cx="546686" cy="571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609147</xdr:colOff>
      <xdr:row>164</xdr:row>
      <xdr:rowOff>19050</xdr:rowOff>
    </xdr:from>
    <xdr:to>
      <xdr:col>5</xdr:col>
      <xdr:colOff>1152072</xdr:colOff>
      <xdr:row>164</xdr:row>
      <xdr:rowOff>603738</xdr:rowOff>
    </xdr:to>
    <xdr:pic>
      <xdr:nvPicPr>
        <xdr:cNvPr id="286" name="Picture 285" descr="Methyl benzoate analytical standard">
          <a:extLst>
            <a:ext uri="{FF2B5EF4-FFF2-40B4-BE49-F238E27FC236}">
              <a16:creationId xmlns:a16="http://schemas.microsoft.com/office/drawing/2014/main" id="{49D2F8CE-800B-40BF-8A82-A2D25675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6" y="104431193"/>
          <a:ext cx="542925" cy="5846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379186</xdr:colOff>
      <xdr:row>150</xdr:row>
      <xdr:rowOff>18597</xdr:rowOff>
    </xdr:from>
    <xdr:to>
      <xdr:col>5</xdr:col>
      <xdr:colOff>1141611</xdr:colOff>
      <xdr:row>150</xdr:row>
      <xdr:rowOff>616857</xdr:rowOff>
    </xdr:to>
    <xdr:pic>
      <xdr:nvPicPr>
        <xdr:cNvPr id="290" name="Picture 289" descr="Vanillin ReagentPlus®, 99%">
          <a:extLst>
            <a:ext uri="{FF2B5EF4-FFF2-40B4-BE49-F238E27FC236}">
              <a16:creationId xmlns:a16="http://schemas.microsoft.com/office/drawing/2014/main" id="{084FF12F-DB8B-4212-B0AA-4A545DF02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115" y="95540740"/>
          <a:ext cx="762425" cy="5982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516164</xdr:colOff>
      <xdr:row>177</xdr:row>
      <xdr:rowOff>9525</xdr:rowOff>
    </xdr:from>
    <xdr:to>
      <xdr:col>5</xdr:col>
      <xdr:colOff>1070428</xdr:colOff>
      <xdr:row>177</xdr:row>
      <xdr:rowOff>615268</xdr:rowOff>
    </xdr:to>
    <xdr:pic>
      <xdr:nvPicPr>
        <xdr:cNvPr id="292" name="Picture 291" descr="m-Cresol 99%">
          <a:extLst>
            <a:ext uri="{FF2B5EF4-FFF2-40B4-BE49-F238E27FC236}">
              <a16:creationId xmlns:a16="http://schemas.microsoft.com/office/drawing/2014/main" id="{28F41C54-7242-4306-AA4B-E44E5C37C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0093" y="112676668"/>
          <a:ext cx="554264" cy="6057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460376</xdr:colOff>
      <xdr:row>181</xdr:row>
      <xdr:rowOff>54882</xdr:rowOff>
    </xdr:from>
    <xdr:to>
      <xdr:col>5</xdr:col>
      <xdr:colOff>1139388</xdr:colOff>
      <xdr:row>181</xdr:row>
      <xdr:rowOff>589643</xdr:rowOff>
    </xdr:to>
    <xdr:pic>
      <xdr:nvPicPr>
        <xdr:cNvPr id="302" name="Picture 301" descr="Guaiacol oxidation indicator">
          <a:extLst>
            <a:ext uri="{FF2B5EF4-FFF2-40B4-BE49-F238E27FC236}">
              <a16:creationId xmlns:a16="http://schemas.microsoft.com/office/drawing/2014/main" id="{D075CD7F-6638-40FC-BADC-A4972774E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4305" y="115262025"/>
          <a:ext cx="679012" cy="5347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331561</xdr:colOff>
      <xdr:row>195</xdr:row>
      <xdr:rowOff>28575</xdr:rowOff>
    </xdr:from>
    <xdr:to>
      <xdr:col>5</xdr:col>
      <xdr:colOff>1247387</xdr:colOff>
      <xdr:row>195</xdr:row>
      <xdr:rowOff>553357</xdr:rowOff>
    </xdr:to>
    <xdr:pic>
      <xdr:nvPicPr>
        <xdr:cNvPr id="306" name="Picture 305" descr="2-Isopropyl-4-methylthiazole ≥98%, FG">
          <a:extLst>
            <a:ext uri="{FF2B5EF4-FFF2-40B4-BE49-F238E27FC236}">
              <a16:creationId xmlns:a16="http://schemas.microsoft.com/office/drawing/2014/main" id="{B66925A9-F1C6-4A2F-9C7F-007F9F30C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5490" y="124125718"/>
          <a:ext cx="915826" cy="5247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375103</xdr:colOff>
      <xdr:row>197</xdr:row>
      <xdr:rowOff>64860</xdr:rowOff>
    </xdr:from>
    <xdr:to>
      <xdr:col>5</xdr:col>
      <xdr:colOff>1295898</xdr:colOff>
      <xdr:row>197</xdr:row>
      <xdr:rowOff>580571</xdr:rowOff>
    </xdr:to>
    <xdr:pic>
      <xdr:nvPicPr>
        <xdr:cNvPr id="308" name="Picture 307" descr="2-Methyl-2-thiazoline 98%">
          <a:extLst>
            <a:ext uri="{FF2B5EF4-FFF2-40B4-BE49-F238E27FC236}">
              <a16:creationId xmlns:a16="http://schemas.microsoft.com/office/drawing/2014/main" id="{C024AED6-2D2B-417A-B7AB-9E2A9EC6C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032" y="125432003"/>
          <a:ext cx="920795" cy="5157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531587</xdr:colOff>
      <xdr:row>217</xdr:row>
      <xdr:rowOff>65714</xdr:rowOff>
    </xdr:from>
    <xdr:to>
      <xdr:col>5</xdr:col>
      <xdr:colOff>807357</xdr:colOff>
      <xdr:row>217</xdr:row>
      <xdr:rowOff>569686</xdr:rowOff>
    </xdr:to>
    <xdr:pic>
      <xdr:nvPicPr>
        <xdr:cNvPr id="311" name="Picture 310" descr="p-Menthene-8-thiol Structure">
          <a:extLst>
            <a:ext uri="{FF2B5EF4-FFF2-40B4-BE49-F238E27FC236}">
              <a16:creationId xmlns:a16="http://schemas.microsoft.com/office/drawing/2014/main" id="{57ADCD12-3D47-444D-9310-E93222393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5516" y="138132857"/>
          <a:ext cx="275770" cy="5039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311149</xdr:colOff>
      <xdr:row>200</xdr:row>
      <xdr:rowOff>45811</xdr:rowOff>
    </xdr:from>
    <xdr:to>
      <xdr:col>5</xdr:col>
      <xdr:colOff>1188356</xdr:colOff>
      <xdr:row>200</xdr:row>
      <xdr:rowOff>608709</xdr:rowOff>
    </xdr:to>
    <xdr:pic>
      <xdr:nvPicPr>
        <xdr:cNvPr id="312" name="Picture 311" descr="2-Acetyl-2-thiazoline ≥96%, FG">
          <a:extLst>
            <a:ext uri="{FF2B5EF4-FFF2-40B4-BE49-F238E27FC236}">
              <a16:creationId xmlns:a16="http://schemas.microsoft.com/office/drawing/2014/main" id="{5129494A-1442-4696-966F-7E8E7193A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5078" y="127317954"/>
          <a:ext cx="877207" cy="5628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598261</xdr:colOff>
      <xdr:row>209</xdr:row>
      <xdr:rowOff>27668</xdr:rowOff>
    </xdr:from>
    <xdr:to>
      <xdr:col>5</xdr:col>
      <xdr:colOff>1106714</xdr:colOff>
      <xdr:row>209</xdr:row>
      <xdr:rowOff>543490</xdr:rowOff>
    </xdr:to>
    <xdr:pic>
      <xdr:nvPicPr>
        <xdr:cNvPr id="314" name="Picture 313" descr="2-Methylisoborneol solution ~10 mg/mL in methanol, ≥98% (GC)">
          <a:extLst>
            <a:ext uri="{FF2B5EF4-FFF2-40B4-BE49-F238E27FC236}">
              <a16:creationId xmlns:a16="http://schemas.microsoft.com/office/drawing/2014/main" id="{91089FE9-08D0-457F-92AF-B4E7E88E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2190" y="133014811"/>
          <a:ext cx="508453" cy="515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54427</xdr:colOff>
      <xdr:row>75</xdr:row>
      <xdr:rowOff>77108</xdr:rowOff>
    </xdr:from>
    <xdr:to>
      <xdr:col>5</xdr:col>
      <xdr:colOff>1485258</xdr:colOff>
      <xdr:row>75</xdr:row>
      <xdr:rowOff>480786</xdr:rowOff>
    </xdr:to>
    <xdr:pic>
      <xdr:nvPicPr>
        <xdr:cNvPr id="325" name="Picture 324" descr="3-Octen-2-one">
          <a:extLst>
            <a:ext uri="{FF2B5EF4-FFF2-40B4-BE49-F238E27FC236}">
              <a16:creationId xmlns:a16="http://schemas.microsoft.com/office/drawing/2014/main" id="{601560B8-47C8-4C1F-B3F3-D655BC1A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356" y="47974251"/>
          <a:ext cx="1430831" cy="4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82098</xdr:colOff>
      <xdr:row>83</xdr:row>
      <xdr:rowOff>49894</xdr:rowOff>
    </xdr:from>
    <xdr:to>
      <xdr:col>5</xdr:col>
      <xdr:colOff>1477137</xdr:colOff>
      <xdr:row>83</xdr:row>
      <xdr:rowOff>517072</xdr:rowOff>
    </xdr:to>
    <xdr:pic>
      <xdr:nvPicPr>
        <xdr:cNvPr id="329" name="Picture 328" descr="(R)-(-)-1-OCTEN-3-OL, 99 Structure">
          <a:extLst>
            <a:ext uri="{FF2B5EF4-FFF2-40B4-BE49-F238E27FC236}">
              <a16:creationId xmlns:a16="http://schemas.microsoft.com/office/drawing/2014/main" id="{01858D24-6BC3-478C-9D4A-535FAD615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027" y="53027037"/>
          <a:ext cx="1395039" cy="4671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73478</xdr:colOff>
      <xdr:row>84</xdr:row>
      <xdr:rowOff>160111</xdr:rowOff>
    </xdr:from>
    <xdr:to>
      <xdr:col>5</xdr:col>
      <xdr:colOff>1519470</xdr:colOff>
      <xdr:row>84</xdr:row>
      <xdr:rowOff>544287</xdr:rowOff>
    </xdr:to>
    <xdr:pic>
      <xdr:nvPicPr>
        <xdr:cNvPr id="330" name="Picture 329" descr="1-Octen-3-ol">
          <a:extLst>
            <a:ext uri="{FF2B5EF4-FFF2-40B4-BE49-F238E27FC236}">
              <a16:creationId xmlns:a16="http://schemas.microsoft.com/office/drawing/2014/main" id="{C2F7EF6B-3182-4A69-87A5-28DFD3AC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7407" y="53772254"/>
          <a:ext cx="1445992" cy="3841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420687</xdr:colOff>
      <xdr:row>143</xdr:row>
      <xdr:rowOff>45129</xdr:rowOff>
    </xdr:from>
    <xdr:to>
      <xdr:col>5</xdr:col>
      <xdr:colOff>1215570</xdr:colOff>
      <xdr:row>143</xdr:row>
      <xdr:rowOff>570189</xdr:rowOff>
    </xdr:to>
    <xdr:pic>
      <xdr:nvPicPr>
        <xdr:cNvPr id="335" name="Picture 334" descr="5,6,7,8-Tetrahydroquinoxaline ≥97%, FG">
          <a:extLst>
            <a:ext uri="{FF2B5EF4-FFF2-40B4-BE49-F238E27FC236}">
              <a16:creationId xmlns:a16="http://schemas.microsoft.com/office/drawing/2014/main" id="{8848D6C4-7DE1-4484-9521-3EBD3328E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4616" y="91122272"/>
          <a:ext cx="794883" cy="5250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450169</xdr:colOff>
      <xdr:row>109</xdr:row>
      <xdr:rowOff>4990</xdr:rowOff>
    </xdr:from>
    <xdr:to>
      <xdr:col>5</xdr:col>
      <xdr:colOff>1179285</xdr:colOff>
      <xdr:row>109</xdr:row>
      <xdr:rowOff>608268</xdr:rowOff>
    </xdr:to>
    <xdr:pic>
      <xdr:nvPicPr>
        <xdr:cNvPr id="336" name="Picture 335" descr="Indole ≥99%">
          <a:extLst>
            <a:ext uri="{FF2B5EF4-FFF2-40B4-BE49-F238E27FC236}">
              <a16:creationId xmlns:a16="http://schemas.microsoft.com/office/drawing/2014/main" id="{E4E89204-DFE2-4BEC-9D69-90E9AD8DF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098" y="69492133"/>
          <a:ext cx="729116" cy="6032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420687</xdr:colOff>
      <xdr:row>110</xdr:row>
      <xdr:rowOff>41276</xdr:rowOff>
    </xdr:from>
    <xdr:to>
      <xdr:col>5</xdr:col>
      <xdr:colOff>1055687</xdr:colOff>
      <xdr:row>110</xdr:row>
      <xdr:rowOff>571500</xdr:rowOff>
    </xdr:to>
    <xdr:pic>
      <xdr:nvPicPr>
        <xdr:cNvPr id="338" name="Picture 337" descr="3-Methylindole 98%">
          <a:extLst>
            <a:ext uri="{FF2B5EF4-FFF2-40B4-BE49-F238E27FC236}">
              <a16:creationId xmlns:a16="http://schemas.microsoft.com/office/drawing/2014/main" id="{0367EB4F-16F9-49BF-BF14-16667EE2B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0187" y="68668901"/>
          <a:ext cx="635000" cy="5302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163740</xdr:colOff>
      <xdr:row>203</xdr:row>
      <xdr:rowOff>205921</xdr:rowOff>
    </xdr:from>
    <xdr:to>
      <xdr:col>5</xdr:col>
      <xdr:colOff>1386344</xdr:colOff>
      <xdr:row>203</xdr:row>
      <xdr:rowOff>426357</xdr:rowOff>
    </xdr:to>
    <xdr:pic>
      <xdr:nvPicPr>
        <xdr:cNvPr id="339" name="Picture 338" descr="Bis(methylthio)methane">
          <a:extLst>
            <a:ext uri="{FF2B5EF4-FFF2-40B4-BE49-F238E27FC236}">
              <a16:creationId xmlns:a16="http://schemas.microsoft.com/office/drawing/2014/main" id="{A8DDF039-EAF8-4827-83EF-F1BAED52A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7669" y="129383064"/>
          <a:ext cx="1222604" cy="220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505731</xdr:colOff>
      <xdr:row>213</xdr:row>
      <xdr:rowOff>19050</xdr:rowOff>
    </xdr:from>
    <xdr:to>
      <xdr:col>5</xdr:col>
      <xdr:colOff>1052284</xdr:colOff>
      <xdr:row>213</xdr:row>
      <xdr:rowOff>573884</xdr:rowOff>
    </xdr:to>
    <xdr:pic>
      <xdr:nvPicPr>
        <xdr:cNvPr id="342" name="Picture 341" descr="Eucalyptol 99%">
          <a:extLst>
            <a:ext uri="{FF2B5EF4-FFF2-40B4-BE49-F238E27FC236}">
              <a16:creationId xmlns:a16="http://schemas.microsoft.com/office/drawing/2014/main" id="{B6233B12-F7BD-41DC-9DDC-74AB8E150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9660" y="135546193"/>
          <a:ext cx="546553" cy="5548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331788</xdr:colOff>
      <xdr:row>12</xdr:row>
      <xdr:rowOff>26988</xdr:rowOff>
    </xdr:from>
    <xdr:to>
      <xdr:col>5</xdr:col>
      <xdr:colOff>1088474</xdr:colOff>
      <xdr:row>13</xdr:row>
      <xdr:rowOff>1</xdr:rowOff>
    </xdr:to>
    <xdr:pic>
      <xdr:nvPicPr>
        <xdr:cNvPr id="350" name="Picture 349" descr="Methacrolein 95%">
          <a:extLst>
            <a:ext uri="{FF2B5EF4-FFF2-40B4-BE49-F238E27FC236}">
              <a16:creationId xmlns:a16="http://schemas.microsoft.com/office/drawing/2014/main" id="{03F4F896-B0B4-4675-91AD-D6EE29E63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8472488"/>
          <a:ext cx="756686" cy="6080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119743</xdr:colOff>
      <xdr:row>94</xdr:row>
      <xdr:rowOff>216272</xdr:rowOff>
    </xdr:from>
    <xdr:to>
      <xdr:col>5</xdr:col>
      <xdr:colOff>1519159</xdr:colOff>
      <xdr:row>94</xdr:row>
      <xdr:rowOff>453571</xdr:rowOff>
    </xdr:to>
    <xdr:pic>
      <xdr:nvPicPr>
        <xdr:cNvPr id="355" name="Picture 354" descr="Image result for cadaverine structure">
          <a:extLst>
            <a:ext uri="{FF2B5EF4-FFF2-40B4-BE49-F238E27FC236}">
              <a16:creationId xmlns:a16="http://schemas.microsoft.com/office/drawing/2014/main" id="{2746EB48-C831-462F-A1AF-BEA0F725C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3672" y="60178415"/>
          <a:ext cx="1399416" cy="2372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5</xdr:col>
      <xdr:colOff>304800</xdr:colOff>
      <xdr:row>204</xdr:row>
      <xdr:rowOff>304800</xdr:rowOff>
    </xdr:to>
    <xdr:sp macro="" textlink="">
      <xdr:nvSpPr>
        <xdr:cNvPr id="357" name="AutoShape 2" descr="Image result for sec-butylamine structure">
          <a:extLst>
            <a:ext uri="{FF2B5EF4-FFF2-40B4-BE49-F238E27FC236}">
              <a16:creationId xmlns:a16="http://schemas.microsoft.com/office/drawing/2014/main" id="{3139B738-F5C5-441B-B13C-41C6F5F7346E}"/>
            </a:ext>
          </a:extLst>
        </xdr:cNvPr>
        <xdr:cNvSpPr>
          <a:spLocks noChangeAspect="1" noChangeArrowheads="1"/>
        </xdr:cNvSpPr>
      </xdr:nvSpPr>
      <xdr:spPr bwMode="auto">
        <a:xfrm>
          <a:off x="7289800" y="8555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204</xdr:row>
      <xdr:rowOff>0</xdr:rowOff>
    </xdr:from>
    <xdr:to>
      <xdr:col>5</xdr:col>
      <xdr:colOff>304800</xdr:colOff>
      <xdr:row>204</xdr:row>
      <xdr:rowOff>304800</xdr:rowOff>
    </xdr:to>
    <xdr:sp macro="" textlink="">
      <xdr:nvSpPr>
        <xdr:cNvPr id="358" name="AutoShape 3" descr="Image result for sec-butylamine structure">
          <a:extLst>
            <a:ext uri="{FF2B5EF4-FFF2-40B4-BE49-F238E27FC236}">
              <a16:creationId xmlns:a16="http://schemas.microsoft.com/office/drawing/2014/main" id="{7EE45C56-75CC-4A05-8EFA-3694A4B58131}"/>
            </a:ext>
          </a:extLst>
        </xdr:cNvPr>
        <xdr:cNvSpPr>
          <a:spLocks noChangeAspect="1" noChangeArrowheads="1"/>
        </xdr:cNvSpPr>
      </xdr:nvSpPr>
      <xdr:spPr bwMode="auto">
        <a:xfrm>
          <a:off x="7289800" y="8555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238125</xdr:colOff>
      <xdr:row>78</xdr:row>
      <xdr:rowOff>67130</xdr:rowOff>
    </xdr:from>
    <xdr:to>
      <xdr:col>5</xdr:col>
      <xdr:colOff>1418417</xdr:colOff>
      <xdr:row>78</xdr:row>
      <xdr:rowOff>544285</xdr:rowOff>
    </xdr:to>
    <xdr:pic>
      <xdr:nvPicPr>
        <xdr:cNvPr id="360" name="Picture 359" descr="Cis-3-Hexenol.svg">
          <a:extLst>
            <a:ext uri="{FF2B5EF4-FFF2-40B4-BE49-F238E27FC236}">
              <a16:creationId xmlns:a16="http://schemas.microsoft.com/office/drawing/2014/main" id="{2E37FF3D-8AE9-4E6C-8C1D-EB7AC6C4F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2054" y="49869273"/>
          <a:ext cx="1180292" cy="4771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382360</xdr:colOff>
      <xdr:row>165</xdr:row>
      <xdr:rowOff>37193</xdr:rowOff>
    </xdr:from>
    <xdr:to>
      <xdr:col>5</xdr:col>
      <xdr:colOff>1258974</xdr:colOff>
      <xdr:row>165</xdr:row>
      <xdr:rowOff>571500</xdr:rowOff>
    </xdr:to>
    <xdr:pic>
      <xdr:nvPicPr>
        <xdr:cNvPr id="361" name="Picture 360" descr="Benzyl acetate-structure.svg">
          <a:extLst>
            <a:ext uri="{FF2B5EF4-FFF2-40B4-BE49-F238E27FC236}">
              <a16:creationId xmlns:a16="http://schemas.microsoft.com/office/drawing/2014/main" id="{2D5631A3-AC08-4D9A-9677-F1BD38CB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289" y="105084336"/>
          <a:ext cx="876614" cy="5343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136071</xdr:colOff>
      <xdr:row>204</xdr:row>
      <xdr:rowOff>150132</xdr:rowOff>
    </xdr:from>
    <xdr:to>
      <xdr:col>5</xdr:col>
      <xdr:colOff>1494468</xdr:colOff>
      <xdr:row>204</xdr:row>
      <xdr:rowOff>435428</xdr:rowOff>
    </xdr:to>
    <xdr:pic>
      <xdr:nvPicPr>
        <xdr:cNvPr id="362" name="Picture 361" descr="Dimethyl trisulfide.svg">
          <a:extLst>
            <a:ext uri="{FF2B5EF4-FFF2-40B4-BE49-F238E27FC236}">
              <a16:creationId xmlns:a16="http://schemas.microsoft.com/office/drawing/2014/main" id="{0FAE7195-8BA8-493B-8257-390B6994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0" y="129962275"/>
          <a:ext cx="1358397" cy="2852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49212</xdr:colOff>
      <xdr:row>37</xdr:row>
      <xdr:rowOff>95251</xdr:rowOff>
    </xdr:from>
    <xdr:to>
      <xdr:col>5</xdr:col>
      <xdr:colOff>1524000</xdr:colOff>
      <xdr:row>37</xdr:row>
      <xdr:rowOff>435737</xdr:rowOff>
    </xdr:to>
    <xdr:pic>
      <xdr:nvPicPr>
        <xdr:cNvPr id="364" name="Picture 363" descr="Image of 3-Mercaptohexyl acetate">
          <a:extLst>
            <a:ext uri="{FF2B5EF4-FFF2-40B4-BE49-F238E27FC236}">
              <a16:creationId xmlns:a16="http://schemas.microsoft.com/office/drawing/2014/main" id="{94D475E1-B066-4ABC-A495-870311333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775" y="24415751"/>
          <a:ext cx="1474788" cy="340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29028</xdr:colOff>
      <xdr:row>52</xdr:row>
      <xdr:rowOff>147412</xdr:rowOff>
    </xdr:from>
    <xdr:to>
      <xdr:col>5</xdr:col>
      <xdr:colOff>1533070</xdr:colOff>
      <xdr:row>52</xdr:row>
      <xdr:rowOff>519872</xdr:rowOff>
    </xdr:to>
    <xdr:pic>
      <xdr:nvPicPr>
        <xdr:cNvPr id="365" name="Picture 364" descr="Furfuryl disulfide 95%">
          <a:extLst>
            <a:ext uri="{FF2B5EF4-FFF2-40B4-BE49-F238E27FC236}">
              <a16:creationId xmlns:a16="http://schemas.microsoft.com/office/drawing/2014/main" id="{2BA72713-1B8B-4B39-8D22-B57645FF5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957" y="33348841"/>
          <a:ext cx="1504042" cy="3724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112</xdr:row>
      <xdr:rowOff>47626</xdr:rowOff>
    </xdr:from>
    <xdr:to>
      <xdr:col>5</xdr:col>
      <xdr:colOff>1505750</xdr:colOff>
      <xdr:row>112</xdr:row>
      <xdr:rowOff>535214</xdr:rowOff>
    </xdr:to>
    <xdr:pic>
      <xdr:nvPicPr>
        <xdr:cNvPr id="366" name="Picture 365" descr="5-METHYL-3-HEPTANONE OXIME AldrichCPR">
          <a:extLst>
            <a:ext uri="{FF2B5EF4-FFF2-40B4-BE49-F238E27FC236}">
              <a16:creationId xmlns:a16="http://schemas.microsoft.com/office/drawing/2014/main" id="{4A375AF7-C69B-46DF-9F41-D808697BE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9179" y="71439769"/>
          <a:ext cx="1410500" cy="4875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47624</xdr:colOff>
      <xdr:row>91</xdr:row>
      <xdr:rowOff>57150</xdr:rowOff>
    </xdr:from>
    <xdr:to>
      <xdr:col>5</xdr:col>
      <xdr:colOff>1451135</xdr:colOff>
      <xdr:row>91</xdr:row>
      <xdr:rowOff>562428</xdr:rowOff>
    </xdr:to>
    <xdr:pic>
      <xdr:nvPicPr>
        <xdr:cNvPr id="367" name="Picture 366" descr="(2-Methylbutyl)amine â¥97%">
          <a:extLst>
            <a:ext uri="{FF2B5EF4-FFF2-40B4-BE49-F238E27FC236}">
              <a16:creationId xmlns:a16="http://schemas.microsoft.com/office/drawing/2014/main" id="{14A33EE3-C0EB-4E27-B9E6-8B665049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553" y="58114293"/>
          <a:ext cx="1403511" cy="5052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282122</xdr:colOff>
      <xdr:row>98</xdr:row>
      <xdr:rowOff>36740</xdr:rowOff>
    </xdr:from>
    <xdr:to>
      <xdr:col>5</xdr:col>
      <xdr:colOff>1235074</xdr:colOff>
      <xdr:row>98</xdr:row>
      <xdr:rowOff>589642</xdr:rowOff>
    </xdr:to>
    <xdr:pic>
      <xdr:nvPicPr>
        <xdr:cNvPr id="369" name="Picture 368" descr="https://upload.wikimedia.org/wikipedia/commons/thumb/2/2b/N%2CN-dimetilciclohexilamina.tif/lossy-page1-310px-N%2CN-dimetilciclohexilamina.tif.jpg">
          <a:extLst>
            <a:ext uri="{FF2B5EF4-FFF2-40B4-BE49-F238E27FC236}">
              <a16:creationId xmlns:a16="http://schemas.microsoft.com/office/drawing/2014/main" id="{C0B553E1-F6F2-40AE-9695-6ECE59D8C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6051" y="62538883"/>
          <a:ext cx="952952" cy="5529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54429</xdr:colOff>
      <xdr:row>92</xdr:row>
      <xdr:rowOff>72571</xdr:rowOff>
    </xdr:from>
    <xdr:to>
      <xdr:col>5</xdr:col>
      <xdr:colOff>1486354</xdr:colOff>
      <xdr:row>92</xdr:row>
      <xdr:rowOff>526142</xdr:rowOff>
    </xdr:to>
    <xdr:pic>
      <xdr:nvPicPr>
        <xdr:cNvPr id="370" name="Picture 369" descr="N-Butyldimethylamine">
          <a:extLst>
            <a:ext uri="{FF2B5EF4-FFF2-40B4-BE49-F238E27FC236}">
              <a16:creationId xmlns:a16="http://schemas.microsoft.com/office/drawing/2014/main" id="{9822BE0D-D241-485F-A8B8-C51560A5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358" y="58764714"/>
          <a:ext cx="1431925" cy="4535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401411</xdr:colOff>
      <xdr:row>107</xdr:row>
      <xdr:rowOff>28575</xdr:rowOff>
    </xdr:from>
    <xdr:to>
      <xdr:col>5</xdr:col>
      <xdr:colOff>1064986</xdr:colOff>
      <xdr:row>107</xdr:row>
      <xdr:rowOff>607785</xdr:rowOff>
    </xdr:to>
    <xdr:pic>
      <xdr:nvPicPr>
        <xdr:cNvPr id="371" name="Picture 370" descr="2-Acetylpyridine.svg">
          <a:extLst>
            <a:ext uri="{FF2B5EF4-FFF2-40B4-BE49-F238E27FC236}">
              <a16:creationId xmlns:a16="http://schemas.microsoft.com/office/drawing/2014/main" id="{CA8F20BF-3664-4E2D-9D8F-789845274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5340" y="68245718"/>
          <a:ext cx="663575" cy="579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490765</xdr:colOff>
      <xdr:row>117</xdr:row>
      <xdr:rowOff>629103</xdr:rowOff>
    </xdr:from>
    <xdr:to>
      <xdr:col>5</xdr:col>
      <xdr:colOff>1199226</xdr:colOff>
      <xdr:row>119</xdr:row>
      <xdr:rowOff>63499</xdr:rowOff>
    </xdr:to>
    <xdr:pic>
      <xdr:nvPicPr>
        <xdr:cNvPr id="372" name="Picture 371" descr="Acetylpyrazine.svg">
          <a:extLst>
            <a:ext uri="{FF2B5EF4-FFF2-40B4-BE49-F238E27FC236}">
              <a16:creationId xmlns:a16="http://schemas.microsoft.com/office/drawing/2014/main" id="{D8FEEB66-8CF4-4CD0-A9D2-473D7BF4C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4694" y="75196246"/>
          <a:ext cx="708461" cy="7043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422275</xdr:colOff>
      <xdr:row>126</xdr:row>
      <xdr:rowOff>66676</xdr:rowOff>
    </xdr:from>
    <xdr:to>
      <xdr:col>5</xdr:col>
      <xdr:colOff>1143000</xdr:colOff>
      <xdr:row>126</xdr:row>
      <xdr:rowOff>571500</xdr:rowOff>
    </xdr:to>
    <xdr:pic>
      <xdr:nvPicPr>
        <xdr:cNvPr id="373" name="Picture 372" descr="https://upload.wikimedia.org/wikipedia/commons/thumb/b/bc/2%2C3-Dimethyl_Pyrazine_Structural_Formula_V1.svg/120px-2%2C3-Dimethyl_Pyrazine_Structural_Formula_V1.svg.png">
          <a:extLst>
            <a:ext uri="{FF2B5EF4-FFF2-40B4-BE49-F238E27FC236}">
              <a16:creationId xmlns:a16="http://schemas.microsoft.com/office/drawing/2014/main" id="{BE28FE7B-1DC7-49A3-A316-5D2CB58A6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6204" y="80348819"/>
          <a:ext cx="720725" cy="5048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234948</xdr:colOff>
      <xdr:row>127</xdr:row>
      <xdr:rowOff>93662</xdr:rowOff>
    </xdr:from>
    <xdr:to>
      <xdr:col>5</xdr:col>
      <xdr:colOff>1365249</xdr:colOff>
      <xdr:row>127</xdr:row>
      <xdr:rowOff>569578</xdr:rowOff>
    </xdr:to>
    <xdr:pic>
      <xdr:nvPicPr>
        <xdr:cNvPr id="374" name="Picture 373" descr="2,5-Dimethylpyrazine">
          <a:extLst>
            <a:ext uri="{FF2B5EF4-FFF2-40B4-BE49-F238E27FC236}">
              <a16:creationId xmlns:a16="http://schemas.microsoft.com/office/drawing/2014/main" id="{B92706FD-E7A8-4251-87E7-E0D5FEC7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4448" y="78881287"/>
          <a:ext cx="1130301" cy="4759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128587</xdr:colOff>
      <xdr:row>138</xdr:row>
      <xdr:rowOff>45357</xdr:rowOff>
    </xdr:from>
    <xdr:to>
      <xdr:col>5</xdr:col>
      <xdr:colOff>1362499</xdr:colOff>
      <xdr:row>138</xdr:row>
      <xdr:rowOff>603250</xdr:rowOff>
    </xdr:to>
    <xdr:pic>
      <xdr:nvPicPr>
        <xdr:cNvPr id="376" name="Picture 375" descr="https://www.sigmaaldrich.com/content/dam/sigma-aldrich/structure5/105/mfcd00055023.eps/_jcr_content/renditions/mfcd00055023-large.png">
          <a:extLst>
            <a:ext uri="{FF2B5EF4-FFF2-40B4-BE49-F238E27FC236}">
              <a16:creationId xmlns:a16="http://schemas.microsoft.com/office/drawing/2014/main" id="{2ABB2926-FD85-4F1D-8EAA-58ECE87B7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2516" y="87947500"/>
          <a:ext cx="1233912" cy="5578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211135</xdr:colOff>
      <xdr:row>132</xdr:row>
      <xdr:rowOff>28120</xdr:rowOff>
    </xdr:from>
    <xdr:to>
      <xdr:col>5</xdr:col>
      <xdr:colOff>1476452</xdr:colOff>
      <xdr:row>132</xdr:row>
      <xdr:rowOff>579437</xdr:rowOff>
    </xdr:to>
    <xdr:pic>
      <xdr:nvPicPr>
        <xdr:cNvPr id="377" name="Picture 376" descr="2-Isobutyl-3-methylpyrazine">
          <a:extLst>
            <a:ext uri="{FF2B5EF4-FFF2-40B4-BE49-F238E27FC236}">
              <a16:creationId xmlns:a16="http://schemas.microsoft.com/office/drawing/2014/main" id="{9138C503-7E2A-4F63-B10A-A137E7476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0635" y="85800745"/>
          <a:ext cx="1265317" cy="5513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424316</xdr:colOff>
      <xdr:row>140</xdr:row>
      <xdr:rowOff>52375</xdr:rowOff>
    </xdr:from>
    <xdr:to>
      <xdr:col>5</xdr:col>
      <xdr:colOff>1206500</xdr:colOff>
      <xdr:row>140</xdr:row>
      <xdr:rowOff>609864</xdr:rowOff>
    </xdr:to>
    <xdr:pic>
      <xdr:nvPicPr>
        <xdr:cNvPr id="379" name="Picture 378" descr="2-Acetyl-3-methylpyrazine">
          <a:extLst>
            <a:ext uri="{FF2B5EF4-FFF2-40B4-BE49-F238E27FC236}">
              <a16:creationId xmlns:a16="http://schemas.microsoft.com/office/drawing/2014/main" id="{7E4B63E3-E9A3-4F17-BD7B-640FE6461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8245" y="89224518"/>
          <a:ext cx="782184" cy="5574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375532</xdr:colOff>
      <xdr:row>123</xdr:row>
      <xdr:rowOff>68262</xdr:rowOff>
    </xdr:from>
    <xdr:to>
      <xdr:col>5</xdr:col>
      <xdr:colOff>1073150</xdr:colOff>
      <xdr:row>123</xdr:row>
      <xdr:rowOff>595313</xdr:rowOff>
    </xdr:to>
    <xdr:pic>
      <xdr:nvPicPr>
        <xdr:cNvPr id="380" name="Picture 379" descr="Chloropyrazine">
          <a:extLst>
            <a:ext uri="{FF2B5EF4-FFF2-40B4-BE49-F238E27FC236}">
              <a16:creationId xmlns:a16="http://schemas.microsoft.com/office/drawing/2014/main" id="{800EB5ED-2119-45B8-AA72-02ACDDF9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5032" y="76315887"/>
          <a:ext cx="697618" cy="5270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351064</xdr:colOff>
      <xdr:row>119</xdr:row>
      <xdr:rowOff>37419</xdr:rowOff>
    </xdr:from>
    <xdr:to>
      <xdr:col>5</xdr:col>
      <xdr:colOff>1265885</xdr:colOff>
      <xdr:row>120</xdr:row>
      <xdr:rowOff>18142</xdr:rowOff>
    </xdr:to>
    <xdr:pic>
      <xdr:nvPicPr>
        <xdr:cNvPr id="381" name="Picture 380" descr="2-Methylpyrazine">
          <a:extLst>
            <a:ext uri="{FF2B5EF4-FFF2-40B4-BE49-F238E27FC236}">
              <a16:creationId xmlns:a16="http://schemas.microsoft.com/office/drawing/2014/main" id="{95E3D026-4BC9-4735-BD0A-1F06A99F1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4993" y="75874562"/>
          <a:ext cx="914821" cy="6157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551088</xdr:colOff>
      <xdr:row>117</xdr:row>
      <xdr:rowOff>6402</xdr:rowOff>
    </xdr:from>
    <xdr:to>
      <xdr:col>5</xdr:col>
      <xdr:colOff>1034141</xdr:colOff>
      <xdr:row>117</xdr:row>
      <xdr:rowOff>629128</xdr:rowOff>
    </xdr:to>
    <xdr:pic>
      <xdr:nvPicPr>
        <xdr:cNvPr id="382" name="Picture 381" descr="Pyrazine">
          <a:extLst>
            <a:ext uri="{FF2B5EF4-FFF2-40B4-BE49-F238E27FC236}">
              <a16:creationId xmlns:a16="http://schemas.microsoft.com/office/drawing/2014/main" id="{6CED3FC6-35D9-4CA9-A467-981592A4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017" y="74573545"/>
          <a:ext cx="483053" cy="6227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282575</xdr:colOff>
      <xdr:row>133</xdr:row>
      <xdr:rowOff>58739</xdr:rowOff>
    </xdr:from>
    <xdr:to>
      <xdr:col>5</xdr:col>
      <xdr:colOff>1389062</xdr:colOff>
      <xdr:row>133</xdr:row>
      <xdr:rowOff>596723</xdr:rowOff>
    </xdr:to>
    <xdr:pic>
      <xdr:nvPicPr>
        <xdr:cNvPr id="384" name="Picture 383" descr="https://www.sigmaaldrich.com/content/dam/sigma-aldrich/structure8/027/mfcd00006129.eps/_jcr_content/renditions/mfcd00006129-large.png">
          <a:extLst>
            <a:ext uri="{FF2B5EF4-FFF2-40B4-BE49-F238E27FC236}">
              <a16:creationId xmlns:a16="http://schemas.microsoft.com/office/drawing/2014/main" id="{05F8AA36-94DA-4CEE-B928-3D3F25D72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2075" y="82021364"/>
          <a:ext cx="1106487" cy="5379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480332</xdr:colOff>
      <xdr:row>131</xdr:row>
      <xdr:rowOff>14060</xdr:rowOff>
    </xdr:from>
    <xdr:to>
      <xdr:col>5</xdr:col>
      <xdr:colOff>1142999</xdr:colOff>
      <xdr:row>131</xdr:row>
      <xdr:rowOff>634249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73F66CBB-8F40-4028-B6D3-16CC5F7B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4261" y="83471203"/>
          <a:ext cx="662667" cy="620189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148</xdr:row>
      <xdr:rowOff>33338</xdr:rowOff>
    </xdr:from>
    <xdr:to>
      <xdr:col>5</xdr:col>
      <xdr:colOff>1277938</xdr:colOff>
      <xdr:row>148</xdr:row>
      <xdr:rowOff>580950</xdr:rowOff>
    </xdr:to>
    <xdr:pic>
      <xdr:nvPicPr>
        <xdr:cNvPr id="386" name="Picture 385" descr="p-Anisaldehyde 98%">
          <a:extLst>
            <a:ext uri="{FF2B5EF4-FFF2-40B4-BE49-F238E27FC236}">
              <a16:creationId xmlns:a16="http://schemas.microsoft.com/office/drawing/2014/main" id="{C346C5F4-29AB-4280-890B-AFB58FD4A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90885963"/>
          <a:ext cx="935038" cy="547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401410</xdr:colOff>
      <xdr:row>166</xdr:row>
      <xdr:rowOff>64859</xdr:rowOff>
    </xdr:from>
    <xdr:to>
      <xdr:col>5</xdr:col>
      <xdr:colOff>1433285</xdr:colOff>
      <xdr:row>166</xdr:row>
      <xdr:rowOff>609800</xdr:rowOff>
    </xdr:to>
    <xdr:pic>
      <xdr:nvPicPr>
        <xdr:cNvPr id="387" name="Picture 386" descr="Skeletal formula of ethyl benzoate">
          <a:extLst>
            <a:ext uri="{FF2B5EF4-FFF2-40B4-BE49-F238E27FC236}">
              <a16:creationId xmlns:a16="http://schemas.microsoft.com/office/drawing/2014/main" id="{8688E3F3-B6EC-428B-8766-3726175EE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5339" y="105747002"/>
          <a:ext cx="1031875" cy="5449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575130</xdr:colOff>
      <xdr:row>158</xdr:row>
      <xdr:rowOff>45811</xdr:rowOff>
    </xdr:from>
    <xdr:to>
      <xdr:col>5</xdr:col>
      <xdr:colOff>1170214</xdr:colOff>
      <xdr:row>158</xdr:row>
      <xdr:rowOff>598715</xdr:rowOff>
    </xdr:to>
    <xdr:pic>
      <xdr:nvPicPr>
        <xdr:cNvPr id="388" name="Picture 387" descr="2â²-Methylacetophenone 98%">
          <a:extLst>
            <a:ext uri="{FF2B5EF4-FFF2-40B4-BE49-F238E27FC236}">
              <a16:creationId xmlns:a16="http://schemas.microsoft.com/office/drawing/2014/main" id="{B6187FD1-142F-48E8-A4A8-103FE711A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9059" y="100647954"/>
          <a:ext cx="595084" cy="5529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441778</xdr:colOff>
      <xdr:row>159</xdr:row>
      <xdr:rowOff>28574</xdr:rowOff>
    </xdr:from>
    <xdr:to>
      <xdr:col>5</xdr:col>
      <xdr:colOff>1233713</xdr:colOff>
      <xdr:row>159</xdr:row>
      <xdr:rowOff>571295</xdr:rowOff>
    </xdr:to>
    <xdr:pic>
      <xdr:nvPicPr>
        <xdr:cNvPr id="389" name="Picture 388" descr="Skeletal formula of propiophenone">
          <a:extLst>
            <a:ext uri="{FF2B5EF4-FFF2-40B4-BE49-F238E27FC236}">
              <a16:creationId xmlns:a16="http://schemas.microsoft.com/office/drawing/2014/main" id="{4E69B76F-6DE6-4CFD-9957-10E253CB5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5707" y="101265717"/>
          <a:ext cx="791935" cy="5427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83003</xdr:colOff>
      <xdr:row>102</xdr:row>
      <xdr:rowOff>92529</xdr:rowOff>
    </xdr:from>
    <xdr:to>
      <xdr:col>5</xdr:col>
      <xdr:colOff>1492738</xdr:colOff>
      <xdr:row>102</xdr:row>
      <xdr:rowOff>580571</xdr:rowOff>
    </xdr:to>
    <xdr:pic>
      <xdr:nvPicPr>
        <xdr:cNvPr id="391" name="Picture 390" descr="Tyramine.svg">
          <a:extLst>
            <a:ext uri="{FF2B5EF4-FFF2-40B4-BE49-F238E27FC236}">
              <a16:creationId xmlns:a16="http://schemas.microsoft.com/office/drawing/2014/main" id="{8C97EBA6-FE82-4B07-AD25-F9ED786B4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932" y="65134672"/>
          <a:ext cx="1409735" cy="488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384175</xdr:colOff>
      <xdr:row>99</xdr:row>
      <xdr:rowOff>100693</xdr:rowOff>
    </xdr:from>
    <xdr:to>
      <xdr:col>5</xdr:col>
      <xdr:colOff>1416050</xdr:colOff>
      <xdr:row>99</xdr:row>
      <xdr:rowOff>562428</xdr:rowOff>
    </xdr:to>
    <xdr:pic>
      <xdr:nvPicPr>
        <xdr:cNvPr id="392" name="Picture 391" descr="Skeletal formula of benzylamine">
          <a:extLst>
            <a:ext uri="{FF2B5EF4-FFF2-40B4-BE49-F238E27FC236}">
              <a16:creationId xmlns:a16="http://schemas.microsoft.com/office/drawing/2014/main" id="{FBA4ACB0-A69F-4ED8-A63F-A721EEC03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8104" y="63872836"/>
          <a:ext cx="1031875" cy="4617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190953</xdr:colOff>
      <xdr:row>103</xdr:row>
      <xdr:rowOff>19051</xdr:rowOff>
    </xdr:from>
    <xdr:to>
      <xdr:col>5</xdr:col>
      <xdr:colOff>1414585</xdr:colOff>
      <xdr:row>103</xdr:row>
      <xdr:rowOff>607786</xdr:rowOff>
    </xdr:to>
    <xdr:pic>
      <xdr:nvPicPr>
        <xdr:cNvPr id="393" name="Picture 392" descr="N,N-Dimethylphenethylamine 98%">
          <a:extLst>
            <a:ext uri="{FF2B5EF4-FFF2-40B4-BE49-F238E27FC236}">
              <a16:creationId xmlns:a16="http://schemas.microsoft.com/office/drawing/2014/main" id="{F8A1F25D-CE00-45A3-BDEC-2901A7644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882" y="65696194"/>
          <a:ext cx="1223632" cy="5887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273503</xdr:colOff>
      <xdr:row>170</xdr:row>
      <xdr:rowOff>37193</xdr:rowOff>
    </xdr:from>
    <xdr:to>
      <xdr:col>5</xdr:col>
      <xdr:colOff>1406688</xdr:colOff>
      <xdr:row>170</xdr:row>
      <xdr:rowOff>553357</xdr:rowOff>
    </xdr:to>
    <xdr:pic>
      <xdr:nvPicPr>
        <xdr:cNvPr id="394" name="Picture 393" descr="Skeletal formula of phenyl acetate">
          <a:extLst>
            <a:ext uri="{FF2B5EF4-FFF2-40B4-BE49-F238E27FC236}">
              <a16:creationId xmlns:a16="http://schemas.microsoft.com/office/drawing/2014/main" id="{AE47FEE7-F046-465D-A311-7F0D91353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7432" y="108259336"/>
          <a:ext cx="1133185" cy="5161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146956</xdr:colOff>
      <xdr:row>173</xdr:row>
      <xdr:rowOff>46263</xdr:rowOff>
    </xdr:from>
    <xdr:to>
      <xdr:col>5</xdr:col>
      <xdr:colOff>1470765</xdr:colOff>
      <xdr:row>173</xdr:row>
      <xdr:rowOff>517071</xdr:rowOff>
    </xdr:to>
    <xdr:pic>
      <xdr:nvPicPr>
        <xdr:cNvPr id="396" name="Picture 395" descr="Phenyl propionate AldrichCPR">
          <a:extLst>
            <a:ext uri="{FF2B5EF4-FFF2-40B4-BE49-F238E27FC236}">
              <a16:creationId xmlns:a16="http://schemas.microsoft.com/office/drawing/2014/main" id="{DFFD4726-90C2-4C80-90A9-688BE980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885" y="110173406"/>
          <a:ext cx="1323809" cy="4708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46264</xdr:colOff>
      <xdr:row>205</xdr:row>
      <xdr:rowOff>141515</xdr:rowOff>
    </xdr:from>
    <xdr:to>
      <xdr:col>5</xdr:col>
      <xdr:colOff>1528989</xdr:colOff>
      <xdr:row>205</xdr:row>
      <xdr:rowOff>408215</xdr:rowOff>
    </xdr:to>
    <xdr:pic>
      <xdr:nvPicPr>
        <xdr:cNvPr id="397" name="Picture 396" descr="Image of Allyl disulfide">
          <a:extLst>
            <a:ext uri="{FF2B5EF4-FFF2-40B4-BE49-F238E27FC236}">
              <a16:creationId xmlns:a16="http://schemas.microsoft.com/office/drawing/2014/main" id="{883B856A-101D-4386-B5D4-25ECF793E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0193" y="130588658"/>
          <a:ext cx="1482725" cy="266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405492</xdr:colOff>
      <xdr:row>202</xdr:row>
      <xdr:rowOff>54882</xdr:rowOff>
    </xdr:from>
    <xdr:to>
      <xdr:col>5</xdr:col>
      <xdr:colOff>970641</xdr:colOff>
      <xdr:row>202</xdr:row>
      <xdr:rowOff>595694</xdr:rowOff>
    </xdr:to>
    <xdr:pic>
      <xdr:nvPicPr>
        <xdr:cNvPr id="399" name="Picture 398" descr="Image of 4-Methylthiazole">
          <a:extLst>
            <a:ext uri="{FF2B5EF4-FFF2-40B4-BE49-F238E27FC236}">
              <a16:creationId xmlns:a16="http://schemas.microsoft.com/office/drawing/2014/main" id="{F7925CA5-242B-45C3-88FB-562650988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9421" y="128597025"/>
          <a:ext cx="565149" cy="5408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223836</xdr:colOff>
      <xdr:row>141</xdr:row>
      <xdr:rowOff>33337</xdr:rowOff>
    </xdr:from>
    <xdr:to>
      <xdr:col>5</xdr:col>
      <xdr:colOff>1417793</xdr:colOff>
      <xdr:row>141</xdr:row>
      <xdr:rowOff>598714</xdr:rowOff>
    </xdr:to>
    <xdr:pic>
      <xdr:nvPicPr>
        <xdr:cNvPr id="400" name="Picture 399" descr="Pyrazineethanethiol â¥97%, FG">
          <a:extLst>
            <a:ext uri="{FF2B5EF4-FFF2-40B4-BE49-F238E27FC236}">
              <a16:creationId xmlns:a16="http://schemas.microsoft.com/office/drawing/2014/main" id="{AC389614-D190-4D28-8ADD-66EE63787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7765" y="89840480"/>
          <a:ext cx="1193957" cy="5653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29</xdr:row>
      <xdr:rowOff>38100</xdr:rowOff>
    </xdr:from>
    <xdr:to>
      <xdr:col>5</xdr:col>
      <xdr:colOff>1513498</xdr:colOff>
      <xdr:row>29</xdr:row>
      <xdr:rowOff>390525</xdr:rowOff>
    </xdr:to>
    <xdr:pic>
      <xdr:nvPicPr>
        <xdr:cNvPr id="402" name="Picture 401" descr="trans-2-Dodecenal â¥95%, stabilized, FG">
          <a:extLst>
            <a:ext uri="{FF2B5EF4-FFF2-40B4-BE49-F238E27FC236}">
              <a16:creationId xmlns:a16="http://schemas.microsoft.com/office/drawing/2014/main" id="{14C869E8-39EB-4C80-8C61-36006761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325" y="11811000"/>
          <a:ext cx="1345223" cy="352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9525</xdr:rowOff>
    </xdr:from>
    <xdr:to>
      <xdr:col>5</xdr:col>
      <xdr:colOff>1527649</xdr:colOff>
      <xdr:row>31</xdr:row>
      <xdr:rowOff>468313</xdr:rowOff>
    </xdr:to>
    <xdr:pic>
      <xdr:nvPicPr>
        <xdr:cNvPr id="403" name="Picture 402" descr="Hexyl tiglate">
          <a:extLst>
            <a:ext uri="{FF2B5EF4-FFF2-40B4-BE49-F238E27FC236}">
              <a16:creationId xmlns:a16="http://schemas.microsoft.com/office/drawing/2014/main" id="{1D11AA76-E8C3-4A29-99E6-F72C9DB66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663" y="20520025"/>
          <a:ext cx="1489549" cy="4587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329746</xdr:colOff>
      <xdr:row>192</xdr:row>
      <xdr:rowOff>54884</xdr:rowOff>
    </xdr:from>
    <xdr:to>
      <xdr:col>5</xdr:col>
      <xdr:colOff>1253654</xdr:colOff>
      <xdr:row>192</xdr:row>
      <xdr:rowOff>589644</xdr:rowOff>
    </xdr:to>
    <xdr:pic>
      <xdr:nvPicPr>
        <xdr:cNvPr id="404" name="Picture 403" descr="Carvacrol 98%">
          <a:extLst>
            <a:ext uri="{FF2B5EF4-FFF2-40B4-BE49-F238E27FC236}">
              <a16:creationId xmlns:a16="http://schemas.microsoft.com/office/drawing/2014/main" id="{BE8AC05A-4AB4-4786-A05E-7A0D6774D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675" y="122247027"/>
          <a:ext cx="923908" cy="534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264433</xdr:colOff>
      <xdr:row>60</xdr:row>
      <xdr:rowOff>21317</xdr:rowOff>
    </xdr:from>
    <xdr:to>
      <xdr:col>5</xdr:col>
      <xdr:colOff>1442357</xdr:colOff>
      <xdr:row>60</xdr:row>
      <xdr:rowOff>595652</xdr:rowOff>
    </xdr:to>
    <xdr:pic>
      <xdr:nvPicPr>
        <xdr:cNvPr id="405" name="Picture 404" descr="5-Ethyl-4-hydroxy-2-methyl-3(2H)-furanone, mixture of isomers 96%, FG">
          <a:extLst>
            <a:ext uri="{FF2B5EF4-FFF2-40B4-BE49-F238E27FC236}">
              <a16:creationId xmlns:a16="http://schemas.microsoft.com/office/drawing/2014/main" id="{0D96BF86-2D5F-45B5-89DA-95E554687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8362" y="38302746"/>
          <a:ext cx="1177924" cy="57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258990</xdr:colOff>
      <xdr:row>55</xdr:row>
      <xdr:rowOff>56697</xdr:rowOff>
    </xdr:from>
    <xdr:to>
      <xdr:col>5</xdr:col>
      <xdr:colOff>1251857</xdr:colOff>
      <xdr:row>55</xdr:row>
      <xdr:rowOff>552467</xdr:rowOff>
    </xdr:to>
    <xdr:pic>
      <xdr:nvPicPr>
        <xdr:cNvPr id="406" name="Picture 405" descr="5-Methylfurfural â¥98%, FG">
          <a:extLst>
            <a:ext uri="{FF2B5EF4-FFF2-40B4-BE49-F238E27FC236}">
              <a16:creationId xmlns:a16="http://schemas.microsoft.com/office/drawing/2014/main" id="{DDFFA05D-560B-45D3-898D-8FDE04E79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2919" y="35163126"/>
          <a:ext cx="992867" cy="49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190953</xdr:colOff>
      <xdr:row>72</xdr:row>
      <xdr:rowOff>28575</xdr:rowOff>
    </xdr:from>
    <xdr:to>
      <xdr:col>5</xdr:col>
      <xdr:colOff>1315356</xdr:colOff>
      <xdr:row>72</xdr:row>
      <xdr:rowOff>544286</xdr:rowOff>
    </xdr:to>
    <xdr:pic>
      <xdr:nvPicPr>
        <xdr:cNvPr id="407" name="Picture 406" descr="5-Methyl-2-hepten-4-one, predominantly trans 98%, FG">
          <a:extLst>
            <a:ext uri="{FF2B5EF4-FFF2-40B4-BE49-F238E27FC236}">
              <a16:creationId xmlns:a16="http://schemas.microsoft.com/office/drawing/2014/main" id="{9C6D7AE3-C2FC-4D2C-A30B-E3DE2983E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882" y="46020718"/>
          <a:ext cx="1124403" cy="515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104390</xdr:colOff>
      <xdr:row>56</xdr:row>
      <xdr:rowOff>36286</xdr:rowOff>
    </xdr:from>
    <xdr:to>
      <xdr:col>5</xdr:col>
      <xdr:colOff>1505858</xdr:colOff>
      <xdr:row>56</xdr:row>
      <xdr:rowOff>587624</xdr:rowOff>
    </xdr:to>
    <xdr:pic>
      <xdr:nvPicPr>
        <xdr:cNvPr id="408" name="Picture 407" descr="Image of Furfuryl methyl sulfide">
          <a:extLst>
            <a:ext uri="{FF2B5EF4-FFF2-40B4-BE49-F238E27FC236}">
              <a16:creationId xmlns:a16="http://schemas.microsoft.com/office/drawing/2014/main" id="{BB865122-D5A6-4004-B137-3F785719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319" y="35777715"/>
          <a:ext cx="1401468" cy="551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59</xdr:row>
      <xdr:rowOff>26986</xdr:rowOff>
    </xdr:from>
    <xdr:to>
      <xdr:col>5</xdr:col>
      <xdr:colOff>1222375</xdr:colOff>
      <xdr:row>59</xdr:row>
      <xdr:rowOff>580927</xdr:rowOff>
    </xdr:to>
    <xdr:pic>
      <xdr:nvPicPr>
        <xdr:cNvPr id="409" name="Picture 408" descr="Image of 1-Furfurylpyrrole">
          <a:extLst>
            <a:ext uri="{FF2B5EF4-FFF2-40B4-BE49-F238E27FC236}">
              <a16:creationId xmlns:a16="http://schemas.microsoft.com/office/drawing/2014/main" id="{E5DDE0C3-9D7F-4DBA-BBBD-126EF45CD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38174611"/>
          <a:ext cx="965200" cy="55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322036</xdr:colOff>
      <xdr:row>210</xdr:row>
      <xdr:rowOff>63953</xdr:rowOff>
    </xdr:from>
    <xdr:to>
      <xdr:col>5</xdr:col>
      <xdr:colOff>1230614</xdr:colOff>
      <xdr:row>210</xdr:row>
      <xdr:rowOff>553356</xdr:rowOff>
    </xdr:to>
    <xdr:pic>
      <xdr:nvPicPr>
        <xdr:cNvPr id="410" name="Picture 409" descr="Image of Fenchyl alcohol">
          <a:extLst>
            <a:ext uri="{FF2B5EF4-FFF2-40B4-BE49-F238E27FC236}">
              <a16:creationId xmlns:a16="http://schemas.microsoft.com/office/drawing/2014/main" id="{AEB8DEF8-C49F-4432-B129-838C08035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5965" y="133686096"/>
          <a:ext cx="908578" cy="489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441325</xdr:colOff>
      <xdr:row>57</xdr:row>
      <xdr:rowOff>19050</xdr:rowOff>
    </xdr:from>
    <xdr:to>
      <xdr:col>5</xdr:col>
      <xdr:colOff>1142719</xdr:colOff>
      <xdr:row>57</xdr:row>
      <xdr:rowOff>598714</xdr:rowOff>
    </xdr:to>
    <xdr:pic>
      <xdr:nvPicPr>
        <xdr:cNvPr id="411" name="Picture 410" descr="2-Methyl-3-tetrahydrofuranthiol mixture of cis and trans, â¥97%, FG">
          <a:extLst>
            <a:ext uri="{FF2B5EF4-FFF2-40B4-BE49-F238E27FC236}">
              <a16:creationId xmlns:a16="http://schemas.microsoft.com/office/drawing/2014/main" id="{1B7A4D3D-CA21-4CA7-96A0-219708A8C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5254" y="36395479"/>
          <a:ext cx="701394" cy="579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30</xdr:row>
      <xdr:rowOff>104775</xdr:rowOff>
    </xdr:from>
    <xdr:to>
      <xdr:col>5</xdr:col>
      <xdr:colOff>1497841</xdr:colOff>
      <xdr:row>30</xdr:row>
      <xdr:rowOff>365125</xdr:rowOff>
    </xdr:to>
    <xdr:pic>
      <xdr:nvPicPr>
        <xdr:cNvPr id="412" name="Picture 411" descr="https://www.sigmaaldrich.com/content/dam/sigma-aldrich/structure0/178/a____w478601.eps/_jcr_content/renditions/a____w478601-large.png">
          <a:extLst>
            <a:ext uri="{FF2B5EF4-FFF2-40B4-BE49-F238E27FC236}">
              <a16:creationId xmlns:a16="http://schemas.microsoft.com/office/drawing/2014/main" id="{2EF98AC7-C43A-4818-8DB6-E8B100AED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663" y="19980275"/>
          <a:ext cx="1459741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</xdr:colOff>
      <xdr:row>27</xdr:row>
      <xdr:rowOff>73025</xdr:rowOff>
    </xdr:from>
    <xdr:to>
      <xdr:col>5</xdr:col>
      <xdr:colOff>1535953</xdr:colOff>
      <xdr:row>27</xdr:row>
      <xdr:rowOff>579438</xdr:rowOff>
    </xdr:to>
    <xdr:pic>
      <xdr:nvPicPr>
        <xdr:cNvPr id="413" name="Picture 412" descr="Image of &lt;I&gt;trans&lt;/I&gt;-2,&lt;I&gt;cis&lt;/I&gt;-6-Nonadienal">
          <a:extLst>
            <a:ext uri="{FF2B5EF4-FFF2-40B4-BE49-F238E27FC236}">
              <a16:creationId xmlns:a16="http://schemas.microsoft.com/office/drawing/2014/main" id="{3A45F7FC-DA29-47DB-A462-576973F6F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7838" y="18043525"/>
          <a:ext cx="1494678" cy="50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281667</xdr:colOff>
      <xdr:row>225</xdr:row>
      <xdr:rowOff>18596</xdr:rowOff>
    </xdr:from>
    <xdr:to>
      <xdr:col>5</xdr:col>
      <xdr:colOff>1315356</xdr:colOff>
      <xdr:row>225</xdr:row>
      <xdr:rowOff>528708</xdr:rowOff>
    </xdr:to>
    <xdr:pic>
      <xdr:nvPicPr>
        <xdr:cNvPr id="414" name="Picture 413" descr="Image of (+)-Menthofuran">
          <a:extLst>
            <a:ext uri="{FF2B5EF4-FFF2-40B4-BE49-F238E27FC236}">
              <a16:creationId xmlns:a16="http://schemas.microsoft.com/office/drawing/2014/main" id="{C505A764-8509-419A-B100-B7E3F0E8D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5596" y="143165739"/>
          <a:ext cx="1033689" cy="51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317953</xdr:colOff>
      <xdr:row>227</xdr:row>
      <xdr:rowOff>83003</xdr:rowOff>
    </xdr:from>
    <xdr:to>
      <xdr:col>5</xdr:col>
      <xdr:colOff>1306968</xdr:colOff>
      <xdr:row>227</xdr:row>
      <xdr:rowOff>553356</xdr:rowOff>
    </xdr:to>
    <xdr:pic>
      <xdr:nvPicPr>
        <xdr:cNvPr id="416" name="Picture 415" descr="(1S,2S,5R)-(+)-Neomenthol ≥95%">
          <a:extLst>
            <a:ext uri="{FF2B5EF4-FFF2-40B4-BE49-F238E27FC236}">
              <a16:creationId xmlns:a16="http://schemas.microsoft.com/office/drawing/2014/main" id="{E704318D-23AE-4F5C-9673-AE52CBB46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882" y="144500146"/>
          <a:ext cx="989015" cy="470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64862</xdr:colOff>
      <xdr:row>187</xdr:row>
      <xdr:rowOff>73025</xdr:rowOff>
    </xdr:from>
    <xdr:to>
      <xdr:col>5</xdr:col>
      <xdr:colOff>1490189</xdr:colOff>
      <xdr:row>187</xdr:row>
      <xdr:rowOff>571500</xdr:rowOff>
    </xdr:to>
    <xdr:pic>
      <xdr:nvPicPr>
        <xdr:cNvPr id="417" name="Picture 416" descr="Image of Isoeugenol">
          <a:extLst>
            <a:ext uri="{FF2B5EF4-FFF2-40B4-BE49-F238E27FC236}">
              <a16:creationId xmlns:a16="http://schemas.microsoft.com/office/drawing/2014/main" id="{F582702B-8DF0-4499-9F26-D96B38FE9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8791" y="119090168"/>
          <a:ext cx="1425327" cy="49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2097769</xdr:colOff>
      <xdr:row>79</xdr:row>
      <xdr:rowOff>131082</xdr:rowOff>
    </xdr:from>
    <xdr:to>
      <xdr:col>5</xdr:col>
      <xdr:colOff>1496041</xdr:colOff>
      <xdr:row>79</xdr:row>
      <xdr:rowOff>508000</xdr:rowOff>
    </xdr:to>
    <xdr:pic>
      <xdr:nvPicPr>
        <xdr:cNvPr id="418" name="Picture 417" descr="Image of 3-&lt;WBR&gt;(Methylthio)&lt;WBR&gt;-&lt;WBR&gt;1-&lt;WBR&gt;hexanol">
          <a:extLst>
            <a:ext uri="{FF2B5EF4-FFF2-40B4-BE49-F238E27FC236}">
              <a16:creationId xmlns:a16="http://schemas.microsoft.com/office/drawing/2014/main" id="{C3AF439F-C97B-4E71-A076-37AE326C1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126" y="50568225"/>
          <a:ext cx="1502843" cy="376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91621</xdr:colOff>
      <xdr:row>188</xdr:row>
      <xdr:rowOff>64407</xdr:rowOff>
    </xdr:from>
    <xdr:to>
      <xdr:col>5</xdr:col>
      <xdr:colOff>1418160</xdr:colOff>
      <xdr:row>188</xdr:row>
      <xdr:rowOff>526143</xdr:rowOff>
    </xdr:to>
    <xdr:pic>
      <xdr:nvPicPr>
        <xdr:cNvPr id="419" name="Picture 418" descr="Image of Methyl eugenol">
          <a:extLst>
            <a:ext uri="{FF2B5EF4-FFF2-40B4-BE49-F238E27FC236}">
              <a16:creationId xmlns:a16="http://schemas.microsoft.com/office/drawing/2014/main" id="{6C2226FD-F33A-44DC-817B-037E782E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5550" y="119716550"/>
          <a:ext cx="1326539" cy="461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254907</xdr:colOff>
      <xdr:row>184</xdr:row>
      <xdr:rowOff>19050</xdr:rowOff>
    </xdr:from>
    <xdr:to>
      <xdr:col>5</xdr:col>
      <xdr:colOff>1406071</xdr:colOff>
      <xdr:row>184</xdr:row>
      <xdr:rowOff>605952</xdr:rowOff>
    </xdr:to>
    <xdr:pic>
      <xdr:nvPicPr>
        <xdr:cNvPr id="420" name="Picture 419" descr="Vanillylacetone ≥96%, FG">
          <a:extLst>
            <a:ext uri="{FF2B5EF4-FFF2-40B4-BE49-F238E27FC236}">
              <a16:creationId xmlns:a16="http://schemas.microsoft.com/office/drawing/2014/main" id="{16EDF815-0117-4276-8A3D-CC051A52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8836" y="117131193"/>
          <a:ext cx="1151164" cy="586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185</xdr:row>
      <xdr:rowOff>66675</xdr:rowOff>
    </xdr:from>
    <xdr:to>
      <xdr:col>5</xdr:col>
      <xdr:colOff>1448016</xdr:colOff>
      <xdr:row>185</xdr:row>
      <xdr:rowOff>453571</xdr:rowOff>
    </xdr:to>
    <xdr:pic>
      <xdr:nvPicPr>
        <xdr:cNvPr id="421" name="Picture 420" descr="Image of Propenyl guaethol">
          <a:extLst>
            <a:ext uri="{FF2B5EF4-FFF2-40B4-BE49-F238E27FC236}">
              <a16:creationId xmlns:a16="http://schemas.microsoft.com/office/drawing/2014/main" id="{902A0E34-90C5-40C7-B671-1F594F48E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504" y="117813818"/>
          <a:ext cx="1419441" cy="386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363312</xdr:colOff>
      <xdr:row>178</xdr:row>
      <xdr:rowOff>44450</xdr:rowOff>
    </xdr:from>
    <xdr:to>
      <xdr:col>5</xdr:col>
      <xdr:colOff>1188811</xdr:colOff>
      <xdr:row>178</xdr:row>
      <xdr:rowOff>598714</xdr:rowOff>
    </xdr:to>
    <xdr:pic>
      <xdr:nvPicPr>
        <xdr:cNvPr id="422" name="Picture 421" descr="2,5-Dimethylphenol ≥99%">
          <a:extLst>
            <a:ext uri="{FF2B5EF4-FFF2-40B4-BE49-F238E27FC236}">
              <a16:creationId xmlns:a16="http://schemas.microsoft.com/office/drawing/2014/main" id="{A4485564-44D7-4533-8554-6AB08B824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7241" y="113346593"/>
          <a:ext cx="825499" cy="55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246743</xdr:colOff>
      <xdr:row>180</xdr:row>
      <xdr:rowOff>9979</xdr:rowOff>
    </xdr:from>
    <xdr:to>
      <xdr:col>5</xdr:col>
      <xdr:colOff>1204370</xdr:colOff>
      <xdr:row>180</xdr:row>
      <xdr:rowOff>616856</xdr:rowOff>
    </xdr:to>
    <xdr:pic>
      <xdr:nvPicPr>
        <xdr:cNvPr id="424" name="Picture 423" descr="Image of 2,6-Xylenol">
          <a:extLst>
            <a:ext uri="{FF2B5EF4-FFF2-40B4-BE49-F238E27FC236}">
              <a16:creationId xmlns:a16="http://schemas.microsoft.com/office/drawing/2014/main" id="{7F4A8A22-3185-4E2B-A33C-0F999817C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672" y="114582122"/>
          <a:ext cx="957627" cy="60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599621</xdr:colOff>
      <xdr:row>105</xdr:row>
      <xdr:rowOff>36739</xdr:rowOff>
    </xdr:from>
    <xdr:to>
      <xdr:col>5</xdr:col>
      <xdr:colOff>979713</xdr:colOff>
      <xdr:row>105</xdr:row>
      <xdr:rowOff>604041</xdr:rowOff>
    </xdr:to>
    <xdr:pic>
      <xdr:nvPicPr>
        <xdr:cNvPr id="426" name="Picture 425" descr="1-Methylpyrrole ≥99%">
          <a:extLst>
            <a:ext uri="{FF2B5EF4-FFF2-40B4-BE49-F238E27FC236}">
              <a16:creationId xmlns:a16="http://schemas.microsoft.com/office/drawing/2014/main" id="{07EC3C04-3C72-4BF4-B10F-B70F59BDB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66983882"/>
          <a:ext cx="380092" cy="567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182562</xdr:colOff>
      <xdr:row>39</xdr:row>
      <xdr:rowOff>55563</xdr:rowOff>
    </xdr:from>
    <xdr:to>
      <xdr:col>5</xdr:col>
      <xdr:colOff>1255150</xdr:colOff>
      <xdr:row>39</xdr:row>
      <xdr:rowOff>619125</xdr:rowOff>
    </xdr:to>
    <xdr:pic>
      <xdr:nvPicPr>
        <xdr:cNvPr id="431" name="Picture 430" descr="Methyl 2-methylbutyrate 99%">
          <a:extLst>
            <a:ext uri="{FF2B5EF4-FFF2-40B4-BE49-F238E27FC236}">
              <a16:creationId xmlns:a16="http://schemas.microsoft.com/office/drawing/2014/main" id="{07B7F58A-0459-469E-BD56-DB97287B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125" y="25646063"/>
          <a:ext cx="1072588" cy="56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231</xdr:row>
      <xdr:rowOff>57150</xdr:rowOff>
    </xdr:from>
    <xdr:to>
      <xdr:col>5</xdr:col>
      <xdr:colOff>1403850</xdr:colOff>
      <xdr:row>231</xdr:row>
      <xdr:rowOff>444500</xdr:rowOff>
    </xdr:to>
    <xdr:pic>
      <xdr:nvPicPr>
        <xdr:cNvPr id="432" name="Picture 431" descr="Skeletal formula">
          <a:extLst>
            <a:ext uri="{FF2B5EF4-FFF2-40B4-BE49-F238E27FC236}">
              <a16:creationId xmlns:a16="http://schemas.microsoft.com/office/drawing/2014/main" id="{B489F8B2-96F2-446F-B882-6ED170BB4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139166600"/>
          <a:ext cx="1308600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95250</xdr:colOff>
      <xdr:row>44</xdr:row>
      <xdr:rowOff>130942</xdr:rowOff>
    </xdr:from>
    <xdr:ext cx="1400176" cy="391084"/>
    <xdr:pic>
      <xdr:nvPicPr>
        <xdr:cNvPr id="433" name="Picture 432" descr="1-Octen-3-yl butyrate â¥97%, stabilized, FCC, FG">
          <a:extLst>
            <a:ext uri="{FF2B5EF4-FFF2-40B4-BE49-F238E27FC236}">
              <a16:creationId xmlns:a16="http://schemas.microsoft.com/office/drawing/2014/main" id="{E3018731-84DE-493C-85BA-8F90D1823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813" y="28896442"/>
          <a:ext cx="1400176" cy="3910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254000</xdr:colOff>
      <xdr:row>49</xdr:row>
      <xdr:rowOff>18142</xdr:rowOff>
    </xdr:from>
    <xdr:to>
      <xdr:col>5</xdr:col>
      <xdr:colOff>1279071</xdr:colOff>
      <xdr:row>50</xdr:row>
      <xdr:rowOff>15803</xdr:rowOff>
    </xdr:to>
    <xdr:pic>
      <xdr:nvPicPr>
        <xdr:cNvPr id="434" name="Picture 433" descr="Isobornyl isovalerate Structure">
          <a:extLst>
            <a:ext uri="{FF2B5EF4-FFF2-40B4-BE49-F238E27FC236}">
              <a16:creationId xmlns:a16="http://schemas.microsoft.com/office/drawing/2014/main" id="{B9A79974-E5E3-4A26-85DF-30B65CCE9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7929" y="31314571"/>
          <a:ext cx="1025071" cy="6326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172358</xdr:colOff>
      <xdr:row>68</xdr:row>
      <xdr:rowOff>45357</xdr:rowOff>
    </xdr:from>
    <xdr:to>
      <xdr:col>5</xdr:col>
      <xdr:colOff>1526574</xdr:colOff>
      <xdr:row>69</xdr:row>
      <xdr:rowOff>18143</xdr:rowOff>
    </xdr:to>
    <xdr:pic>
      <xdr:nvPicPr>
        <xdr:cNvPr id="436" name="Picture 435" descr="4-Mercapto-4-methyl-2-pentanone">
          <a:extLst>
            <a:ext uri="{FF2B5EF4-FFF2-40B4-BE49-F238E27FC236}">
              <a16:creationId xmlns:a16="http://schemas.microsoft.com/office/drawing/2014/main" id="{B4051F92-01B4-4BF0-8A04-FEC620AD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6287" y="43497500"/>
          <a:ext cx="1354216" cy="60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431800</xdr:colOff>
      <xdr:row>106</xdr:row>
      <xdr:rowOff>54429</xdr:rowOff>
    </xdr:from>
    <xdr:to>
      <xdr:col>5</xdr:col>
      <xdr:colOff>1228725</xdr:colOff>
      <xdr:row>106</xdr:row>
      <xdr:rowOff>562428</xdr:rowOff>
    </xdr:to>
    <xdr:pic>
      <xdr:nvPicPr>
        <xdr:cNvPr id="437" name="Picture 436" descr="2-Acetylpyrrole ReagentPlus®, 99%">
          <a:extLst>
            <a:ext uri="{FF2B5EF4-FFF2-40B4-BE49-F238E27FC236}">
              <a16:creationId xmlns:a16="http://schemas.microsoft.com/office/drawing/2014/main" id="{636ADEE0-B9D1-4C0D-832A-F399F8853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5729" y="67636572"/>
          <a:ext cx="796925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480784</xdr:colOff>
      <xdr:row>85</xdr:row>
      <xdr:rowOff>36286</xdr:rowOff>
    </xdr:from>
    <xdr:to>
      <xdr:col>5</xdr:col>
      <xdr:colOff>1342569</xdr:colOff>
      <xdr:row>85</xdr:row>
      <xdr:rowOff>603817</xdr:rowOff>
    </xdr:to>
    <xdr:pic>
      <xdr:nvPicPr>
        <xdr:cNvPr id="439" name="Picture 438" descr="Ethyl maltol-2D-by-AHRLS-2012.png">
          <a:extLst>
            <a:ext uri="{FF2B5EF4-FFF2-40B4-BE49-F238E27FC236}">
              <a16:creationId xmlns:a16="http://schemas.microsoft.com/office/drawing/2014/main" id="{F263D108-CF44-4347-BD93-8D3ED5F1B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4713" y="54283429"/>
          <a:ext cx="861785" cy="5675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365124</xdr:colOff>
      <xdr:row>120</xdr:row>
      <xdr:rowOff>55564</xdr:rowOff>
    </xdr:from>
    <xdr:to>
      <xdr:col>5</xdr:col>
      <xdr:colOff>1309355</xdr:colOff>
      <xdr:row>120</xdr:row>
      <xdr:rowOff>607786</xdr:rowOff>
    </xdr:to>
    <xdr:pic>
      <xdr:nvPicPr>
        <xdr:cNvPr id="440" name="Picture 439" descr="2-Methoxypyrazine">
          <a:extLst>
            <a:ext uri="{FF2B5EF4-FFF2-40B4-BE49-F238E27FC236}">
              <a16:creationId xmlns:a16="http://schemas.microsoft.com/office/drawing/2014/main" id="{AA920FE6-E882-4DD7-86C4-E225DE967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9053" y="76527707"/>
          <a:ext cx="944231" cy="5522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426357</xdr:colOff>
      <xdr:row>168</xdr:row>
      <xdr:rowOff>0</xdr:rowOff>
    </xdr:from>
    <xdr:to>
      <xdr:col>5</xdr:col>
      <xdr:colOff>1079499</xdr:colOff>
      <xdr:row>168</xdr:row>
      <xdr:rowOff>562428</xdr:rowOff>
    </xdr:to>
    <xdr:pic>
      <xdr:nvPicPr>
        <xdr:cNvPr id="441" name="Picture 440" descr="Methyl anthranilate.svg">
          <a:extLst>
            <a:ext uri="{FF2B5EF4-FFF2-40B4-BE49-F238E27FC236}">
              <a16:creationId xmlns:a16="http://schemas.microsoft.com/office/drawing/2014/main" id="{6A15460E-EBBF-44C1-A9F2-38316D5E9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286" y="106952143"/>
          <a:ext cx="653142" cy="5624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515938</xdr:colOff>
      <xdr:row>144</xdr:row>
      <xdr:rowOff>14741</xdr:rowOff>
    </xdr:from>
    <xdr:to>
      <xdr:col>5</xdr:col>
      <xdr:colOff>1158876</xdr:colOff>
      <xdr:row>144</xdr:row>
      <xdr:rowOff>625230</xdr:rowOff>
    </xdr:to>
    <xdr:pic>
      <xdr:nvPicPr>
        <xdr:cNvPr id="443" name="Picture 442" descr="5-Methylquinoxaline">
          <a:extLst>
            <a:ext uri="{FF2B5EF4-FFF2-40B4-BE49-F238E27FC236}">
              <a16:creationId xmlns:a16="http://schemas.microsoft.com/office/drawing/2014/main" id="{7BEF634F-5F6B-4A45-959C-650FA5C6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9867" y="91726884"/>
          <a:ext cx="642938" cy="6104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375557</xdr:colOff>
      <xdr:row>190</xdr:row>
      <xdr:rowOff>45357</xdr:rowOff>
    </xdr:from>
    <xdr:to>
      <xdr:col>5</xdr:col>
      <xdr:colOff>1357552</xdr:colOff>
      <xdr:row>190</xdr:row>
      <xdr:rowOff>526143</xdr:rowOff>
    </xdr:to>
    <xdr:pic>
      <xdr:nvPicPr>
        <xdr:cNvPr id="444" name="Picture 443" descr="Skeletal formula of elemicin">
          <a:extLst>
            <a:ext uri="{FF2B5EF4-FFF2-40B4-BE49-F238E27FC236}">
              <a16:creationId xmlns:a16="http://schemas.microsoft.com/office/drawing/2014/main" id="{1968F38F-FEEA-425E-A8CB-3E7CCF66E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486" y="120967500"/>
          <a:ext cx="981995" cy="48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190501</xdr:colOff>
      <xdr:row>189</xdr:row>
      <xdr:rowOff>89192</xdr:rowOff>
    </xdr:from>
    <xdr:to>
      <xdr:col>5</xdr:col>
      <xdr:colOff>1406071</xdr:colOff>
      <xdr:row>189</xdr:row>
      <xdr:rowOff>527544</xdr:rowOff>
    </xdr:to>
    <xdr:pic>
      <xdr:nvPicPr>
        <xdr:cNvPr id="445" name="Picture 444" descr="Methylisoeugenol.svg">
          <a:extLst>
            <a:ext uri="{FF2B5EF4-FFF2-40B4-BE49-F238E27FC236}">
              <a16:creationId xmlns:a16="http://schemas.microsoft.com/office/drawing/2014/main" id="{B0927D09-EB7E-4DD6-B7B2-F6A956B56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430" y="120376335"/>
          <a:ext cx="1215570" cy="438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328612</xdr:colOff>
      <xdr:row>111</xdr:row>
      <xdr:rowOff>12699</xdr:rowOff>
    </xdr:from>
    <xdr:to>
      <xdr:col>5</xdr:col>
      <xdr:colOff>1325969</xdr:colOff>
      <xdr:row>111</xdr:row>
      <xdr:rowOff>625928</xdr:rowOff>
    </xdr:to>
    <xdr:pic>
      <xdr:nvPicPr>
        <xdr:cNvPr id="447" name="Picture 446" descr="5-MeO-DMT solution 1.0Â mg/mL in methanol, certified reference material">
          <a:extLst>
            <a:ext uri="{FF2B5EF4-FFF2-40B4-BE49-F238E27FC236}">
              <a16:creationId xmlns:a16="http://schemas.microsoft.com/office/drawing/2014/main" id="{3D242523-A447-41E4-B652-DABDA879F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2541" y="70769842"/>
          <a:ext cx="997357" cy="613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317500</xdr:colOff>
      <xdr:row>116</xdr:row>
      <xdr:rowOff>36284</xdr:rowOff>
    </xdr:from>
    <xdr:to>
      <xdr:col>5</xdr:col>
      <xdr:colOff>1424214</xdr:colOff>
      <xdr:row>117</xdr:row>
      <xdr:rowOff>4806</xdr:rowOff>
    </xdr:to>
    <xdr:pic>
      <xdr:nvPicPr>
        <xdr:cNvPr id="448" name="Picture 447" descr="Coumarin acsv.svg">
          <a:extLst>
            <a:ext uri="{FF2B5EF4-FFF2-40B4-BE49-F238E27FC236}">
              <a16:creationId xmlns:a16="http://schemas.microsoft.com/office/drawing/2014/main" id="{2934CCCF-4E20-4B26-A3CD-21FA14264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29" y="73968427"/>
          <a:ext cx="1106714" cy="6035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501196</xdr:colOff>
      <xdr:row>218</xdr:row>
      <xdr:rowOff>58057</xdr:rowOff>
    </xdr:from>
    <xdr:to>
      <xdr:col>5</xdr:col>
      <xdr:colOff>952499</xdr:colOff>
      <xdr:row>218</xdr:row>
      <xdr:rowOff>551647</xdr:rowOff>
    </xdr:to>
    <xdr:pic>
      <xdr:nvPicPr>
        <xdr:cNvPr id="449" name="Picture 448" descr="p-Mentha-8-thiol-3-one mixture of cis and trans, ≥95%, FG">
          <a:extLst>
            <a:ext uri="{FF2B5EF4-FFF2-40B4-BE49-F238E27FC236}">
              <a16:creationId xmlns:a16="http://schemas.microsoft.com/office/drawing/2014/main" id="{6746E547-48A9-46E2-89E6-862C034AF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5125" y="138760200"/>
          <a:ext cx="451303" cy="493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478970</xdr:colOff>
      <xdr:row>175</xdr:row>
      <xdr:rowOff>24492</xdr:rowOff>
    </xdr:from>
    <xdr:to>
      <xdr:col>5</xdr:col>
      <xdr:colOff>1006927</xdr:colOff>
      <xdr:row>175</xdr:row>
      <xdr:rowOff>582109</xdr:rowOff>
    </xdr:to>
    <xdr:pic>
      <xdr:nvPicPr>
        <xdr:cNvPr id="450" name="Picture 449" descr="2,4,6-Trichloroanisole">
          <a:extLst>
            <a:ext uri="{FF2B5EF4-FFF2-40B4-BE49-F238E27FC236}">
              <a16:creationId xmlns:a16="http://schemas.microsoft.com/office/drawing/2014/main" id="{7A14665C-9984-42EA-8EF6-1C9148EBF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2899" y="111421635"/>
          <a:ext cx="527957" cy="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348342</xdr:colOff>
      <xdr:row>54</xdr:row>
      <xdr:rowOff>62593</xdr:rowOff>
    </xdr:from>
    <xdr:to>
      <xdr:col>5</xdr:col>
      <xdr:colOff>1172169</xdr:colOff>
      <xdr:row>54</xdr:row>
      <xdr:rowOff>580118</xdr:rowOff>
    </xdr:to>
    <xdr:pic>
      <xdr:nvPicPr>
        <xdr:cNvPr id="452" name="Picture 451" descr="Bis(2-methyl-3-furyl) Disulfide">
          <a:extLst>
            <a:ext uri="{FF2B5EF4-FFF2-40B4-BE49-F238E27FC236}">
              <a16:creationId xmlns:a16="http://schemas.microsoft.com/office/drawing/2014/main" id="{1044C812-AFA3-410D-997C-B96AA192D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2271" y="34534022"/>
          <a:ext cx="823827" cy="51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63500</xdr:colOff>
      <xdr:row>74</xdr:row>
      <xdr:rowOff>72570</xdr:rowOff>
    </xdr:from>
    <xdr:to>
      <xdr:col>5</xdr:col>
      <xdr:colOff>1527423</xdr:colOff>
      <xdr:row>74</xdr:row>
      <xdr:rowOff>562427</xdr:rowOff>
    </xdr:to>
    <xdr:pic>
      <xdr:nvPicPr>
        <xdr:cNvPr id="453" name="Picture 452" descr="1-Octen-3-one">
          <a:extLst>
            <a:ext uri="{FF2B5EF4-FFF2-40B4-BE49-F238E27FC236}">
              <a16:creationId xmlns:a16="http://schemas.microsoft.com/office/drawing/2014/main" id="{B65CBDDF-0598-4679-8D58-EA9500F85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29" y="47334713"/>
          <a:ext cx="1463923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157162</xdr:colOff>
      <xdr:row>34</xdr:row>
      <xdr:rowOff>95250</xdr:rowOff>
    </xdr:from>
    <xdr:to>
      <xdr:col>5</xdr:col>
      <xdr:colOff>1333500</xdr:colOff>
      <xdr:row>34</xdr:row>
      <xdr:rowOff>566854</xdr:rowOff>
    </xdr:to>
    <xdr:pic>
      <xdr:nvPicPr>
        <xdr:cNvPr id="454" name="Picture 453" descr="S-Methyl thiohexanoate">
          <a:extLst>
            <a:ext uri="{FF2B5EF4-FFF2-40B4-BE49-F238E27FC236}">
              <a16:creationId xmlns:a16="http://schemas.microsoft.com/office/drawing/2014/main" id="{522D03BB-48CE-41A0-B780-B63D08D5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725" y="22510750"/>
          <a:ext cx="1176338" cy="471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408214</xdr:colOff>
      <xdr:row>62</xdr:row>
      <xdr:rowOff>18143</xdr:rowOff>
    </xdr:from>
    <xdr:to>
      <xdr:col>5</xdr:col>
      <xdr:colOff>1161142</xdr:colOff>
      <xdr:row>62</xdr:row>
      <xdr:rowOff>632373</xdr:rowOff>
    </xdr:to>
    <xdr:pic>
      <xdr:nvPicPr>
        <xdr:cNvPr id="455" name="Picture 454" descr="2-Methyltetrahydrofuran-3-one">
          <a:extLst>
            <a:ext uri="{FF2B5EF4-FFF2-40B4-BE49-F238E27FC236}">
              <a16:creationId xmlns:a16="http://schemas.microsoft.com/office/drawing/2014/main" id="{A52B8FF0-449B-4BAC-AA1E-3BED73DD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143" y="39660286"/>
          <a:ext cx="752928" cy="614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41</xdr:row>
      <xdr:rowOff>31750</xdr:rowOff>
    </xdr:from>
    <xdr:to>
      <xdr:col>5</xdr:col>
      <xdr:colOff>1384245</xdr:colOff>
      <xdr:row>41</xdr:row>
      <xdr:rowOff>587375</xdr:rowOff>
    </xdr:to>
    <xdr:pic>
      <xdr:nvPicPr>
        <xdr:cNvPr id="456" name="Picture 455" descr="Ethyl DL-2-Methylbutyrate">
          <a:extLst>
            <a:ext uri="{FF2B5EF4-FFF2-40B4-BE49-F238E27FC236}">
              <a16:creationId xmlns:a16="http://schemas.microsoft.com/office/drawing/2014/main" id="{A48B791E-72BA-4B67-BDE4-90F753B8A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9438" y="26892250"/>
          <a:ext cx="1241370" cy="55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222251</xdr:colOff>
      <xdr:row>40</xdr:row>
      <xdr:rowOff>42862</xdr:rowOff>
    </xdr:from>
    <xdr:to>
      <xdr:col>5</xdr:col>
      <xdr:colOff>1364421</xdr:colOff>
      <xdr:row>40</xdr:row>
      <xdr:rowOff>619125</xdr:rowOff>
    </xdr:to>
    <xdr:pic>
      <xdr:nvPicPr>
        <xdr:cNvPr id="457" name="Picture 456" descr="Ethyl Isobutyrate">
          <a:extLst>
            <a:ext uri="{FF2B5EF4-FFF2-40B4-BE49-F238E27FC236}">
              <a16:creationId xmlns:a16="http://schemas.microsoft.com/office/drawing/2014/main" id="{6152EFE8-E31F-4A2E-B16C-1766F7854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14" y="26268362"/>
          <a:ext cx="1142170" cy="57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</xdr:colOff>
      <xdr:row>182</xdr:row>
      <xdr:rowOff>38100</xdr:rowOff>
    </xdr:from>
    <xdr:to>
      <xdr:col>5</xdr:col>
      <xdr:colOff>1454150</xdr:colOff>
      <xdr:row>182</xdr:row>
      <xdr:rowOff>614648</xdr:rowOff>
    </xdr:to>
    <xdr:pic>
      <xdr:nvPicPr>
        <xdr:cNvPr id="458" name="Picture 457" descr="Image of 2-&lt;WBR&gt;Methoxy-&lt;WBR&gt;4-&lt;WBR&gt;vinylphenol">
          <a:extLst>
            <a:ext uri="{FF2B5EF4-FFF2-40B4-BE49-F238E27FC236}">
              <a16:creationId xmlns:a16="http://schemas.microsoft.com/office/drawing/2014/main" id="{C3404043-4C52-4712-BD5C-420091C4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5900" y="142322550"/>
          <a:ext cx="1409700" cy="57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387350</xdr:colOff>
      <xdr:row>58</xdr:row>
      <xdr:rowOff>15421</xdr:rowOff>
    </xdr:from>
    <xdr:to>
      <xdr:col>5</xdr:col>
      <xdr:colOff>1181926</xdr:colOff>
      <xdr:row>58</xdr:row>
      <xdr:rowOff>631371</xdr:rowOff>
    </xdr:to>
    <xdr:pic>
      <xdr:nvPicPr>
        <xdr:cNvPr id="461" name="Picture 460" descr="2-Methyl-3-furanthiol 95%, FG">
          <a:extLst>
            <a:ext uri="{FF2B5EF4-FFF2-40B4-BE49-F238E27FC236}">
              <a16:creationId xmlns:a16="http://schemas.microsoft.com/office/drawing/2014/main" id="{97A30824-874C-4150-A3C1-1FDB622F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1279" y="37026850"/>
          <a:ext cx="794576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19049</xdr:colOff>
      <xdr:row>33</xdr:row>
      <xdr:rowOff>31750</xdr:rowOff>
    </xdr:from>
    <xdr:to>
      <xdr:col>6</xdr:col>
      <xdr:colOff>3282</xdr:colOff>
      <xdr:row>33</xdr:row>
      <xdr:rowOff>622300</xdr:rowOff>
    </xdr:to>
    <xdr:pic>
      <xdr:nvPicPr>
        <xdr:cNvPr id="462" name="Picture 461" descr="2D chemical structure of 23747-45-7">
          <a:extLst>
            <a:ext uri="{FF2B5EF4-FFF2-40B4-BE49-F238E27FC236}">
              <a16:creationId xmlns:a16="http://schemas.microsoft.com/office/drawing/2014/main" id="{76DC2B91-B4EE-4632-9E77-A06C9B5C8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7" t="30612" r="-667" b="29932"/>
        <a:stretch/>
      </xdr:blipFill>
      <xdr:spPr bwMode="auto">
        <a:xfrm>
          <a:off x="7810499" y="144221200"/>
          <a:ext cx="1527284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176</xdr:row>
      <xdr:rowOff>6350</xdr:rowOff>
    </xdr:from>
    <xdr:to>
      <xdr:col>5</xdr:col>
      <xdr:colOff>1502481</xdr:colOff>
      <xdr:row>176</xdr:row>
      <xdr:rowOff>558800</xdr:rowOff>
    </xdr:to>
    <xdr:pic>
      <xdr:nvPicPr>
        <xdr:cNvPr id="463" name="Picture 462" descr="Image of &lt;I&gt;trans&lt;/I&gt;-Anethole">
          <a:extLst>
            <a:ext uri="{FF2B5EF4-FFF2-40B4-BE49-F238E27FC236}">
              <a16:creationId xmlns:a16="http://schemas.microsoft.com/office/drawing/2014/main" id="{E42146B5-152A-40B5-BDE6-5CBC58B7C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44830800"/>
          <a:ext cx="1483431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53</xdr:row>
      <xdr:rowOff>69850</xdr:rowOff>
    </xdr:from>
    <xdr:to>
      <xdr:col>5</xdr:col>
      <xdr:colOff>1532612</xdr:colOff>
      <xdr:row>53</xdr:row>
      <xdr:rowOff>577850</xdr:rowOff>
    </xdr:to>
    <xdr:pic>
      <xdr:nvPicPr>
        <xdr:cNvPr id="465" name="Picture 464" descr="Image of Methyl furfuryl disulfide">
          <a:extLst>
            <a:ext uri="{FF2B5EF4-FFF2-40B4-BE49-F238E27FC236}">
              <a16:creationId xmlns:a16="http://schemas.microsoft.com/office/drawing/2014/main" id="{F0CF3F8D-92D5-4836-A67E-EE4E3DD80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45529300"/>
          <a:ext cx="1513562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</xdr:colOff>
      <xdr:row>63</xdr:row>
      <xdr:rowOff>19050</xdr:rowOff>
    </xdr:from>
    <xdr:to>
      <xdr:col>6</xdr:col>
      <xdr:colOff>12699</xdr:colOff>
      <xdr:row>63</xdr:row>
      <xdr:rowOff>553043</xdr:rowOff>
    </xdr:to>
    <xdr:pic>
      <xdr:nvPicPr>
        <xdr:cNvPr id="466" name="Picture 465" descr="(S)-(−)-5-Hydroxymethyl-2(5H)-furanone 98%">
          <a:extLst>
            <a:ext uri="{FF2B5EF4-FFF2-40B4-BE49-F238E27FC236}">
              <a16:creationId xmlns:a16="http://schemas.microsoft.com/office/drawing/2014/main" id="{CDCA7288-AADA-42F8-A19F-5708E13DF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5900" y="146113500"/>
          <a:ext cx="1511300" cy="533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298450</xdr:colOff>
      <xdr:row>69</xdr:row>
      <xdr:rowOff>25400</xdr:rowOff>
    </xdr:from>
    <xdr:to>
      <xdr:col>5</xdr:col>
      <xdr:colOff>1241191</xdr:colOff>
      <xdr:row>69</xdr:row>
      <xdr:rowOff>571500</xdr:rowOff>
    </xdr:to>
    <xdr:pic>
      <xdr:nvPicPr>
        <xdr:cNvPr id="467" name="Picture 466" descr="3-Mercapto-2-pentanone">
          <a:extLst>
            <a:ext uri="{FF2B5EF4-FFF2-40B4-BE49-F238E27FC236}">
              <a16:creationId xmlns:a16="http://schemas.microsoft.com/office/drawing/2014/main" id="{2124B0F1-B3A0-4EE0-8B7C-10ABDF621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9900" y="142944850"/>
          <a:ext cx="942741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388937</xdr:colOff>
      <xdr:row>10</xdr:row>
      <xdr:rowOff>6349</xdr:rowOff>
    </xdr:from>
    <xdr:to>
      <xdr:col>5</xdr:col>
      <xdr:colOff>1100631</xdr:colOff>
      <xdr:row>10</xdr:row>
      <xdr:rowOff>611188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46999B5C-B601-4B35-84DF-0AA796F00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6546849"/>
          <a:ext cx="711694" cy="604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177800</xdr:colOff>
      <xdr:row>61</xdr:row>
      <xdr:rowOff>82550</xdr:rowOff>
    </xdr:from>
    <xdr:to>
      <xdr:col>5</xdr:col>
      <xdr:colOff>1193800</xdr:colOff>
      <xdr:row>61</xdr:row>
      <xdr:rowOff>696821</xdr:rowOff>
    </xdr:to>
    <xdr:pic>
      <xdr:nvPicPr>
        <xdr:cNvPr id="470" name="Picture 469" descr="Image of 4-&lt;WBR&gt;Hydroxy-&lt;WBR&gt;2,5-&lt;WBR&gt;dimethyl-&lt;WBR&gt;3(2&lt;I&gt;H&lt;/I&gt;)-furanone">
          <a:extLst>
            <a:ext uri="{FF2B5EF4-FFF2-40B4-BE49-F238E27FC236}">
              <a16:creationId xmlns:a16="http://schemas.microsoft.com/office/drawing/2014/main" id="{7A90D383-FB20-4FED-978C-9ED84EEBC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9250" y="148717000"/>
          <a:ext cx="1016000" cy="61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158750</xdr:colOff>
      <xdr:row>80</xdr:row>
      <xdr:rowOff>12700</xdr:rowOff>
    </xdr:from>
    <xdr:to>
      <xdr:col>5</xdr:col>
      <xdr:colOff>1352550</xdr:colOff>
      <xdr:row>81</xdr:row>
      <xdr:rowOff>38100</xdr:rowOff>
    </xdr:to>
    <xdr:pic>
      <xdr:nvPicPr>
        <xdr:cNvPr id="472" name="Picture 471" descr="3-Mercapto-2-methyl-1-pentanol">
          <a:extLst>
            <a:ext uri="{FF2B5EF4-FFF2-40B4-BE49-F238E27FC236}">
              <a16:creationId xmlns:a16="http://schemas.microsoft.com/office/drawing/2014/main" id="{16EB57DD-8BCF-4E78-9425-255E5E3F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200" y="149371050"/>
          <a:ext cx="119380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232</xdr:row>
      <xdr:rowOff>77740</xdr:rowOff>
    </xdr:from>
    <xdr:to>
      <xdr:col>5</xdr:col>
      <xdr:colOff>1454150</xdr:colOff>
      <xdr:row>232</xdr:row>
      <xdr:rowOff>577849</xdr:rowOff>
    </xdr:to>
    <xdr:pic>
      <xdr:nvPicPr>
        <xdr:cNvPr id="475" name="Picture 474" descr="Myrcene Structure">
          <a:extLst>
            <a:ext uri="{FF2B5EF4-FFF2-40B4-BE49-F238E27FC236}">
              <a16:creationId xmlns:a16="http://schemas.microsoft.com/office/drawing/2014/main" id="{42E62D32-F560-4BAE-B25E-7C17AC932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39822190"/>
          <a:ext cx="1320800" cy="500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8</xdr:row>
      <xdr:rowOff>103187</xdr:rowOff>
    </xdr:from>
    <xdr:to>
      <xdr:col>5</xdr:col>
      <xdr:colOff>1508125</xdr:colOff>
      <xdr:row>8</xdr:row>
      <xdr:rowOff>587517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76DE35F-FC22-49AD-91D7-F2DEADA07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188" y="5373687"/>
          <a:ext cx="1412875" cy="48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198438</xdr:colOff>
      <xdr:row>7</xdr:row>
      <xdr:rowOff>31750</xdr:rowOff>
    </xdr:from>
    <xdr:to>
      <xdr:col>5</xdr:col>
      <xdr:colOff>1214438</xdr:colOff>
      <xdr:row>7</xdr:row>
      <xdr:rowOff>583285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E1DAA707-6A36-446A-9845-D78B4919F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667250"/>
          <a:ext cx="1016000" cy="5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238126</xdr:colOff>
      <xdr:row>6</xdr:row>
      <xdr:rowOff>95251</xdr:rowOff>
    </xdr:from>
    <xdr:to>
      <xdr:col>5</xdr:col>
      <xdr:colOff>1309688</xdr:colOff>
      <xdr:row>6</xdr:row>
      <xdr:rowOff>570881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805F22C5-0D8E-4EFE-9231-1B5952425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689" y="4095751"/>
          <a:ext cx="1071562" cy="47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134938</xdr:colOff>
      <xdr:row>5</xdr:row>
      <xdr:rowOff>63499</xdr:rowOff>
    </xdr:from>
    <xdr:to>
      <xdr:col>5</xdr:col>
      <xdr:colOff>1416128</xdr:colOff>
      <xdr:row>5</xdr:row>
      <xdr:rowOff>531812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48938EC0-B67D-4BC6-9C2F-A73FF04B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1" y="3428999"/>
          <a:ext cx="1281190" cy="468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214313</xdr:colOff>
      <xdr:row>4</xdr:row>
      <xdr:rowOff>7937</xdr:rowOff>
    </xdr:from>
    <xdr:to>
      <xdr:col>5</xdr:col>
      <xdr:colOff>1196472</xdr:colOff>
      <xdr:row>4</xdr:row>
      <xdr:rowOff>627063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0311AC95-84C5-41C3-9B1B-B9DF7D902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876" y="2738437"/>
          <a:ext cx="982159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63500</xdr:colOff>
      <xdr:row>3</xdr:row>
      <xdr:rowOff>7937</xdr:rowOff>
    </xdr:from>
    <xdr:to>
      <xdr:col>5</xdr:col>
      <xdr:colOff>1404937</xdr:colOff>
      <xdr:row>3</xdr:row>
      <xdr:rowOff>620127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894A3812-8DBF-40BA-BBC1-04377C74E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0063" y="2103437"/>
          <a:ext cx="1341437" cy="612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2</xdr:row>
      <xdr:rowOff>55562</xdr:rowOff>
    </xdr:from>
    <xdr:to>
      <xdr:col>5</xdr:col>
      <xdr:colOff>1373187</xdr:colOff>
      <xdr:row>2</xdr:row>
      <xdr:rowOff>674449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574CD10-0D5E-4A9D-ACE4-2F360611B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063" y="1468437"/>
          <a:ext cx="1182687" cy="618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103188</xdr:colOff>
      <xdr:row>9</xdr:row>
      <xdr:rowOff>47626</xdr:rowOff>
    </xdr:from>
    <xdr:to>
      <xdr:col>5</xdr:col>
      <xdr:colOff>1524115</xdr:colOff>
      <xdr:row>9</xdr:row>
      <xdr:rowOff>547688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C9CB5FA-A4B2-4B26-AF76-0143CD4D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5953126"/>
          <a:ext cx="1420927" cy="50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2079627</xdr:colOff>
      <xdr:row>11</xdr:row>
      <xdr:rowOff>47625</xdr:rowOff>
    </xdr:from>
    <xdr:to>
      <xdr:col>6</xdr:col>
      <xdr:colOff>79376</xdr:colOff>
      <xdr:row>11</xdr:row>
      <xdr:rowOff>559504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611654C3-CBB7-44BC-B68B-505245914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2752" y="7223125"/>
          <a:ext cx="1643062" cy="511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134937</xdr:colOff>
      <xdr:row>13</xdr:row>
      <xdr:rowOff>23812</xdr:rowOff>
    </xdr:from>
    <xdr:to>
      <xdr:col>5</xdr:col>
      <xdr:colOff>1354766</xdr:colOff>
      <xdr:row>13</xdr:row>
      <xdr:rowOff>627063</xdr:rowOff>
    </xdr:to>
    <xdr:pic>
      <xdr:nvPicPr>
        <xdr:cNvPr id="479" name="Picture 478" descr="Image of Butyraldehyde">
          <a:extLst>
            <a:ext uri="{FF2B5EF4-FFF2-40B4-BE49-F238E27FC236}">
              <a16:creationId xmlns:a16="http://schemas.microsoft.com/office/drawing/2014/main" id="{F040893E-7937-4809-8AAA-0AAAACCDC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0" y="9104312"/>
          <a:ext cx="1219829" cy="603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16</xdr:row>
      <xdr:rowOff>31750</xdr:rowOff>
    </xdr:from>
    <xdr:to>
      <xdr:col>5</xdr:col>
      <xdr:colOff>1130851</xdr:colOff>
      <xdr:row>16</xdr:row>
      <xdr:rowOff>603250</xdr:rowOff>
    </xdr:to>
    <xdr:pic>
      <xdr:nvPicPr>
        <xdr:cNvPr id="480" name="Picture 479" descr="Image of &lt;I&gt;trans&lt;/I&gt;-2-Methyl-2-butenal">
          <a:extLst>
            <a:ext uri="{FF2B5EF4-FFF2-40B4-BE49-F238E27FC236}">
              <a16:creationId xmlns:a16="http://schemas.microsoft.com/office/drawing/2014/main" id="{8422CBEF-D3CC-45F7-A47B-6DD357444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313" y="11017250"/>
          <a:ext cx="84510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309564</xdr:colOff>
      <xdr:row>15</xdr:row>
      <xdr:rowOff>7938</xdr:rowOff>
    </xdr:from>
    <xdr:to>
      <xdr:col>5</xdr:col>
      <xdr:colOff>1126280</xdr:colOff>
      <xdr:row>15</xdr:row>
      <xdr:rowOff>579438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825EC384-0CBD-4FC3-9FAF-078951BB7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6127" y="10358438"/>
          <a:ext cx="81671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460375</xdr:colOff>
      <xdr:row>14</xdr:row>
      <xdr:rowOff>7937</xdr:rowOff>
    </xdr:from>
    <xdr:to>
      <xdr:col>5</xdr:col>
      <xdr:colOff>1190625</xdr:colOff>
      <xdr:row>14</xdr:row>
      <xdr:rowOff>624181</xdr:rowOff>
    </xdr:to>
    <xdr:pic>
      <xdr:nvPicPr>
        <xdr:cNvPr id="482" name="Picture 481" descr="Image of Isobutyraldehyde">
          <a:extLst>
            <a:ext uri="{FF2B5EF4-FFF2-40B4-BE49-F238E27FC236}">
              <a16:creationId xmlns:a16="http://schemas.microsoft.com/office/drawing/2014/main" id="{AF054978-73C1-4951-ABC2-2FEA67F7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6938" y="9723437"/>
          <a:ext cx="730250" cy="616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39688</xdr:colOff>
      <xdr:row>23</xdr:row>
      <xdr:rowOff>63500</xdr:rowOff>
    </xdr:from>
    <xdr:to>
      <xdr:col>5</xdr:col>
      <xdr:colOff>1537218</xdr:colOff>
      <xdr:row>23</xdr:row>
      <xdr:rowOff>611188</xdr:rowOff>
    </xdr:to>
    <xdr:pic>
      <xdr:nvPicPr>
        <xdr:cNvPr id="483" name="Picture 482" descr="trans-2-Hexen-1-al analytical standard">
          <a:extLst>
            <a:ext uri="{FF2B5EF4-FFF2-40B4-BE49-F238E27FC236}">
              <a16:creationId xmlns:a16="http://schemas.microsoft.com/office/drawing/2014/main" id="{641C2D09-4029-4AE2-B008-AF33561F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1" y="11684000"/>
          <a:ext cx="1497530" cy="547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166689</xdr:colOff>
      <xdr:row>17</xdr:row>
      <xdr:rowOff>31749</xdr:rowOff>
    </xdr:from>
    <xdr:to>
      <xdr:col>5</xdr:col>
      <xdr:colOff>1427907</xdr:colOff>
      <xdr:row>17</xdr:row>
      <xdr:rowOff>603250</xdr:rowOff>
    </xdr:to>
    <xdr:pic>
      <xdr:nvPicPr>
        <xdr:cNvPr id="484" name="Picture 483" descr="Image of Methional">
          <a:extLst>
            <a:ext uri="{FF2B5EF4-FFF2-40B4-BE49-F238E27FC236}">
              <a16:creationId xmlns:a16="http://schemas.microsoft.com/office/drawing/2014/main" id="{5274C983-8F65-4478-AEE1-D1F49898B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2" y="12287249"/>
          <a:ext cx="1261218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55563</xdr:colOff>
      <xdr:row>18</xdr:row>
      <xdr:rowOff>55562</xdr:rowOff>
    </xdr:from>
    <xdr:to>
      <xdr:col>5</xdr:col>
      <xdr:colOff>1451852</xdr:colOff>
      <xdr:row>18</xdr:row>
      <xdr:rowOff>611187</xdr:rowOff>
    </xdr:to>
    <xdr:pic>
      <xdr:nvPicPr>
        <xdr:cNvPr id="485" name="Picture 484" descr="Image of Valeraldehyde">
          <a:extLst>
            <a:ext uri="{FF2B5EF4-FFF2-40B4-BE49-F238E27FC236}">
              <a16:creationId xmlns:a16="http://schemas.microsoft.com/office/drawing/2014/main" id="{444C5B01-A9BC-4385-967D-0274951CA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12946062"/>
          <a:ext cx="1396289" cy="55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174624</xdr:colOff>
      <xdr:row>19</xdr:row>
      <xdr:rowOff>31750</xdr:rowOff>
    </xdr:from>
    <xdr:to>
      <xdr:col>5</xdr:col>
      <xdr:colOff>1314490</xdr:colOff>
      <xdr:row>19</xdr:row>
      <xdr:rowOff>611187</xdr:rowOff>
    </xdr:to>
    <xdr:pic>
      <xdr:nvPicPr>
        <xdr:cNvPr id="486" name="Picture 485" descr="Image of Isovaleraldehyde">
          <a:extLst>
            <a:ext uri="{FF2B5EF4-FFF2-40B4-BE49-F238E27FC236}">
              <a16:creationId xmlns:a16="http://schemas.microsoft.com/office/drawing/2014/main" id="{86A7EAC3-FE62-4380-9C01-6A388EC15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1187" y="13557250"/>
          <a:ext cx="1139866" cy="57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269875</xdr:colOff>
      <xdr:row>20</xdr:row>
      <xdr:rowOff>7937</xdr:rowOff>
    </xdr:from>
    <xdr:to>
      <xdr:col>5</xdr:col>
      <xdr:colOff>1254125</xdr:colOff>
      <xdr:row>20</xdr:row>
      <xdr:rowOff>592035</xdr:rowOff>
    </xdr:to>
    <xdr:pic>
      <xdr:nvPicPr>
        <xdr:cNvPr id="487" name="Picture 486" descr="Image of 2-Methylpentanal">
          <a:extLst>
            <a:ext uri="{FF2B5EF4-FFF2-40B4-BE49-F238E27FC236}">
              <a16:creationId xmlns:a16="http://schemas.microsoft.com/office/drawing/2014/main" id="{FE551287-B5B9-49EE-B57C-A9A320ACF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438" y="14168437"/>
          <a:ext cx="984250" cy="58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325438</xdr:colOff>
      <xdr:row>21</xdr:row>
      <xdr:rowOff>15875</xdr:rowOff>
    </xdr:from>
    <xdr:to>
      <xdr:col>5</xdr:col>
      <xdr:colOff>1277938</xdr:colOff>
      <xdr:row>21</xdr:row>
      <xdr:rowOff>592086</xdr:rowOff>
    </xdr:to>
    <xdr:pic>
      <xdr:nvPicPr>
        <xdr:cNvPr id="488" name="Picture 487" descr="Image of 2-Methyl-2-pentenal">
          <a:extLst>
            <a:ext uri="{FF2B5EF4-FFF2-40B4-BE49-F238E27FC236}">
              <a16:creationId xmlns:a16="http://schemas.microsoft.com/office/drawing/2014/main" id="{0A5A7F24-2B6D-4699-BE30-1BB30983A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1" y="14811375"/>
          <a:ext cx="952500" cy="57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134938</xdr:colOff>
      <xdr:row>22</xdr:row>
      <xdr:rowOff>79375</xdr:rowOff>
    </xdr:from>
    <xdr:to>
      <xdr:col>5</xdr:col>
      <xdr:colOff>1498228</xdr:colOff>
      <xdr:row>22</xdr:row>
      <xdr:rowOff>587375</xdr:rowOff>
    </xdr:to>
    <xdr:pic>
      <xdr:nvPicPr>
        <xdr:cNvPr id="489" name="Picture 488" descr="Image of Hexanal">
          <a:extLst>
            <a:ext uri="{FF2B5EF4-FFF2-40B4-BE49-F238E27FC236}">
              <a16:creationId xmlns:a16="http://schemas.microsoft.com/office/drawing/2014/main" id="{EB419A8F-CA19-44E8-BFFF-D6059F7D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1" y="15509875"/>
          <a:ext cx="1363290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79376</xdr:colOff>
      <xdr:row>24</xdr:row>
      <xdr:rowOff>79375</xdr:rowOff>
    </xdr:from>
    <xdr:to>
      <xdr:col>5</xdr:col>
      <xdr:colOff>1444255</xdr:colOff>
      <xdr:row>24</xdr:row>
      <xdr:rowOff>500063</xdr:rowOff>
    </xdr:to>
    <xdr:pic>
      <xdr:nvPicPr>
        <xdr:cNvPr id="490" name="Picture 489" descr="Image of Heptanal">
          <a:extLst>
            <a:ext uri="{FF2B5EF4-FFF2-40B4-BE49-F238E27FC236}">
              <a16:creationId xmlns:a16="http://schemas.microsoft.com/office/drawing/2014/main" id="{468854A9-D47C-4DDD-AC87-770516DE9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939" y="16144875"/>
          <a:ext cx="1364879" cy="42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71438</xdr:colOff>
      <xdr:row>25</xdr:row>
      <xdr:rowOff>23813</xdr:rowOff>
    </xdr:from>
    <xdr:to>
      <xdr:col>5</xdr:col>
      <xdr:colOff>1537236</xdr:colOff>
      <xdr:row>25</xdr:row>
      <xdr:rowOff>587376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27AA2565-7325-4274-9773-32F12534D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1" y="16724313"/>
          <a:ext cx="1465798" cy="563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39688</xdr:colOff>
      <xdr:row>26</xdr:row>
      <xdr:rowOff>71437</xdr:rowOff>
    </xdr:from>
    <xdr:to>
      <xdr:col>5</xdr:col>
      <xdr:colOff>1524000</xdr:colOff>
      <xdr:row>26</xdr:row>
      <xdr:rowOff>605001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633C17B7-7324-4FC3-B806-B64D113EF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1" y="17406937"/>
          <a:ext cx="1484312" cy="53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</xdr:colOff>
      <xdr:row>28</xdr:row>
      <xdr:rowOff>166688</xdr:rowOff>
    </xdr:from>
    <xdr:to>
      <xdr:col>5</xdr:col>
      <xdr:colOff>1499814</xdr:colOff>
      <xdr:row>28</xdr:row>
      <xdr:rowOff>523875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00223245-F7F4-4F08-B338-D4680A69F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8772188"/>
          <a:ext cx="1428377" cy="35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79375</xdr:colOff>
      <xdr:row>32</xdr:row>
      <xdr:rowOff>23813</xdr:rowOff>
    </xdr:from>
    <xdr:to>
      <xdr:col>5</xdr:col>
      <xdr:colOff>1317625</xdr:colOff>
      <xdr:row>32</xdr:row>
      <xdr:rowOff>521823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54B0815E-B275-449D-B1A8-A6DBC0A55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938" y="21169313"/>
          <a:ext cx="1238250" cy="498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</xdr:colOff>
      <xdr:row>35</xdr:row>
      <xdr:rowOff>55562</xdr:rowOff>
    </xdr:from>
    <xdr:to>
      <xdr:col>5</xdr:col>
      <xdr:colOff>1524000</xdr:colOff>
      <xdr:row>35</xdr:row>
      <xdr:rowOff>549832</xdr:rowOff>
    </xdr:to>
    <xdr:pic>
      <xdr:nvPicPr>
        <xdr:cNvPr id="495" name="Picture 494" descr="Image of Isoamyl acetate">
          <a:extLst>
            <a:ext uri="{FF2B5EF4-FFF2-40B4-BE49-F238E27FC236}">
              <a16:creationId xmlns:a16="http://schemas.microsoft.com/office/drawing/2014/main" id="{D6190C7B-CA7C-426A-A215-6CCA75AA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8313" y="23106062"/>
          <a:ext cx="1492250" cy="49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174624</xdr:colOff>
      <xdr:row>36</xdr:row>
      <xdr:rowOff>39688</xdr:rowOff>
    </xdr:from>
    <xdr:to>
      <xdr:col>5</xdr:col>
      <xdr:colOff>1420812</xdr:colOff>
      <xdr:row>36</xdr:row>
      <xdr:rowOff>607245</xdr:rowOff>
    </xdr:to>
    <xdr:pic>
      <xdr:nvPicPr>
        <xdr:cNvPr id="496" name="Picture 495" descr="Image of Hexyl acetate">
          <a:extLst>
            <a:ext uri="{FF2B5EF4-FFF2-40B4-BE49-F238E27FC236}">
              <a16:creationId xmlns:a16="http://schemas.microsoft.com/office/drawing/2014/main" id="{724688A0-5E56-478C-8B2D-E4D102F54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1187" y="23725188"/>
          <a:ext cx="1246188" cy="567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38</xdr:row>
      <xdr:rowOff>71437</xdr:rowOff>
    </xdr:from>
    <xdr:to>
      <xdr:col>5</xdr:col>
      <xdr:colOff>1513402</xdr:colOff>
      <xdr:row>38</xdr:row>
      <xdr:rowOff>547688</xdr:rowOff>
    </xdr:to>
    <xdr:pic>
      <xdr:nvPicPr>
        <xdr:cNvPr id="497" name="Picture 496" descr="Image of Ethyl butyrate">
          <a:extLst>
            <a:ext uri="{FF2B5EF4-FFF2-40B4-BE49-F238E27FC236}">
              <a16:creationId xmlns:a16="http://schemas.microsoft.com/office/drawing/2014/main" id="{B58233F9-9700-4AEE-9754-CEBAD1E9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813" y="25026937"/>
          <a:ext cx="1418152" cy="47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71437</xdr:rowOff>
    </xdr:from>
    <xdr:to>
      <xdr:col>5</xdr:col>
      <xdr:colOff>1436688</xdr:colOff>
      <xdr:row>42</xdr:row>
      <xdr:rowOff>547505</xdr:rowOff>
    </xdr:to>
    <xdr:pic>
      <xdr:nvPicPr>
        <xdr:cNvPr id="498" name="Picture 497" descr="Vinyl butyrate ≥99.0% (GC)">
          <a:extLst>
            <a:ext uri="{FF2B5EF4-FFF2-40B4-BE49-F238E27FC236}">
              <a16:creationId xmlns:a16="http://schemas.microsoft.com/office/drawing/2014/main" id="{3E2A342C-03F8-497B-B7A6-9181DFF81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4188" y="27566937"/>
          <a:ext cx="1389063" cy="47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87312</xdr:colOff>
      <xdr:row>43</xdr:row>
      <xdr:rowOff>95250</xdr:rowOff>
    </xdr:from>
    <xdr:to>
      <xdr:col>5</xdr:col>
      <xdr:colOff>1476374</xdr:colOff>
      <xdr:row>43</xdr:row>
      <xdr:rowOff>584098</xdr:rowOff>
    </xdr:to>
    <xdr:pic>
      <xdr:nvPicPr>
        <xdr:cNvPr id="499" name="Picture 498" descr="Image of Methyl valerate">
          <a:extLst>
            <a:ext uri="{FF2B5EF4-FFF2-40B4-BE49-F238E27FC236}">
              <a16:creationId xmlns:a16="http://schemas.microsoft.com/office/drawing/2014/main" id="{2F3593F3-A8AA-4E5E-B93B-B2D8EA183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875" y="28225750"/>
          <a:ext cx="1389062" cy="48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198437</xdr:colOff>
      <xdr:row>45</xdr:row>
      <xdr:rowOff>15874</xdr:rowOff>
    </xdr:from>
    <xdr:to>
      <xdr:col>5</xdr:col>
      <xdr:colOff>1214174</xdr:colOff>
      <xdr:row>45</xdr:row>
      <xdr:rowOff>587375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6BB1F7A0-B5FD-4EFF-95C8-A70E631B8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9416374"/>
          <a:ext cx="1015737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206375</xdr:colOff>
      <xdr:row>46</xdr:row>
      <xdr:rowOff>47625</xdr:rowOff>
    </xdr:from>
    <xdr:to>
      <xdr:col>5</xdr:col>
      <xdr:colOff>1333500</xdr:colOff>
      <xdr:row>46</xdr:row>
      <xdr:rowOff>573919</xdr:rowOff>
    </xdr:to>
    <xdr:pic>
      <xdr:nvPicPr>
        <xdr:cNvPr id="501" name="Picture 500" descr="Image of Ethyl tiglate">
          <a:extLst>
            <a:ext uri="{FF2B5EF4-FFF2-40B4-BE49-F238E27FC236}">
              <a16:creationId xmlns:a16="http://schemas.microsoft.com/office/drawing/2014/main" id="{CE1B434A-8EF4-427F-9951-FFCCC91A4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938" y="30083125"/>
          <a:ext cx="1127125" cy="526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63501</xdr:colOff>
      <xdr:row>48</xdr:row>
      <xdr:rowOff>63501</xdr:rowOff>
    </xdr:from>
    <xdr:to>
      <xdr:col>5</xdr:col>
      <xdr:colOff>1514928</xdr:colOff>
      <xdr:row>48</xdr:row>
      <xdr:rowOff>574372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4B57C3F1-589D-410F-81CD-EFDA13199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30" y="30724930"/>
          <a:ext cx="1451427" cy="51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199570</xdr:colOff>
      <xdr:row>50</xdr:row>
      <xdr:rowOff>27214</xdr:rowOff>
    </xdr:from>
    <xdr:to>
      <xdr:col>5</xdr:col>
      <xdr:colOff>1387928</xdr:colOff>
      <xdr:row>50</xdr:row>
      <xdr:rowOff>614178</xdr:rowOff>
    </xdr:to>
    <xdr:pic>
      <xdr:nvPicPr>
        <xdr:cNvPr id="241" name="Picture 240" descr="Image of Furfuryl mercaptan">
          <a:extLst>
            <a:ext uri="{FF2B5EF4-FFF2-40B4-BE49-F238E27FC236}">
              <a16:creationId xmlns:a16="http://schemas.microsoft.com/office/drawing/2014/main" id="{4DD9B7C7-F906-48C2-A1D2-65492235C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9" y="31958643"/>
          <a:ext cx="1188358" cy="58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63499</xdr:colOff>
      <xdr:row>51</xdr:row>
      <xdr:rowOff>45356</xdr:rowOff>
    </xdr:from>
    <xdr:to>
      <xdr:col>5</xdr:col>
      <xdr:colOff>1542142</xdr:colOff>
      <xdr:row>51</xdr:row>
      <xdr:rowOff>534517</xdr:rowOff>
    </xdr:to>
    <xdr:pic>
      <xdr:nvPicPr>
        <xdr:cNvPr id="242" name="Picture 241" descr="Image of 2-Pentylfuran">
          <a:extLst>
            <a:ext uri="{FF2B5EF4-FFF2-40B4-BE49-F238E27FC236}">
              <a16:creationId xmlns:a16="http://schemas.microsoft.com/office/drawing/2014/main" id="{5F2E79AA-3401-49D7-B453-B3D64F851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28" y="32611785"/>
          <a:ext cx="1478643" cy="48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299358</xdr:colOff>
      <xdr:row>65</xdr:row>
      <xdr:rowOff>36287</xdr:rowOff>
    </xdr:from>
    <xdr:to>
      <xdr:col>5</xdr:col>
      <xdr:colOff>1396999</xdr:colOff>
      <xdr:row>65</xdr:row>
      <xdr:rowOff>609000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3A2AC3B6-ADBD-4794-BFCC-75F6C27C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3287" y="41583430"/>
          <a:ext cx="1097641" cy="572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362858</xdr:colOff>
      <xdr:row>64</xdr:row>
      <xdr:rowOff>18144</xdr:rowOff>
    </xdr:from>
    <xdr:to>
      <xdr:col>5</xdr:col>
      <xdr:colOff>1149922</xdr:colOff>
      <xdr:row>64</xdr:row>
      <xdr:rowOff>553358</xdr:rowOff>
    </xdr:to>
    <xdr:pic>
      <xdr:nvPicPr>
        <xdr:cNvPr id="244" name="Picture 243" descr="Image of 2,3-Butanedione">
          <a:extLst>
            <a:ext uri="{FF2B5EF4-FFF2-40B4-BE49-F238E27FC236}">
              <a16:creationId xmlns:a16="http://schemas.microsoft.com/office/drawing/2014/main" id="{D5F8E840-D3C3-4A2A-8348-A9C05931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87" y="40930287"/>
          <a:ext cx="787064" cy="53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63501</xdr:colOff>
      <xdr:row>66</xdr:row>
      <xdr:rowOff>18143</xdr:rowOff>
    </xdr:from>
    <xdr:to>
      <xdr:col>5</xdr:col>
      <xdr:colOff>1478643</xdr:colOff>
      <xdr:row>66</xdr:row>
      <xdr:rowOff>632594</xdr:rowOff>
    </xdr:to>
    <xdr:pic>
      <xdr:nvPicPr>
        <xdr:cNvPr id="245" name="Picture 244" descr="Image of 2-Pentanone">
          <a:extLst>
            <a:ext uri="{FF2B5EF4-FFF2-40B4-BE49-F238E27FC236}">
              <a16:creationId xmlns:a16="http://schemas.microsoft.com/office/drawing/2014/main" id="{F03A85E3-35DC-4D95-A265-D2260121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30" y="42200286"/>
          <a:ext cx="1415142" cy="614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217714</xdr:colOff>
      <xdr:row>67</xdr:row>
      <xdr:rowOff>54428</xdr:rowOff>
    </xdr:from>
    <xdr:to>
      <xdr:col>5</xdr:col>
      <xdr:colOff>1408450</xdr:colOff>
      <xdr:row>67</xdr:row>
      <xdr:rowOff>571500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A1201586-835B-43B4-A73E-3FB427D61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1643" y="42871571"/>
          <a:ext cx="1190736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108857</xdr:colOff>
      <xdr:row>70</xdr:row>
      <xdr:rowOff>99786</xdr:rowOff>
    </xdr:from>
    <xdr:to>
      <xdr:col>5</xdr:col>
      <xdr:colOff>1449451</xdr:colOff>
      <xdr:row>70</xdr:row>
      <xdr:rowOff>598714</xdr:rowOff>
    </xdr:to>
    <xdr:pic>
      <xdr:nvPicPr>
        <xdr:cNvPr id="238" name="Picture 237" descr="Image of 2-Hexanone">
          <a:extLst>
            <a:ext uri="{FF2B5EF4-FFF2-40B4-BE49-F238E27FC236}">
              <a16:creationId xmlns:a16="http://schemas.microsoft.com/office/drawing/2014/main" id="{D01C1B15-D22C-4529-B950-72CF8A49D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786" y="44821929"/>
          <a:ext cx="1340594" cy="498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63498</xdr:colOff>
      <xdr:row>71</xdr:row>
      <xdr:rowOff>36286</xdr:rowOff>
    </xdr:from>
    <xdr:to>
      <xdr:col>5</xdr:col>
      <xdr:colOff>1420577</xdr:colOff>
      <xdr:row>71</xdr:row>
      <xdr:rowOff>535213</xdr:rowOff>
    </xdr:to>
    <xdr:pic>
      <xdr:nvPicPr>
        <xdr:cNvPr id="239" name="Picture 238" descr="3-Hepten-2-one">
          <a:extLst>
            <a:ext uri="{FF2B5EF4-FFF2-40B4-BE49-F238E27FC236}">
              <a16:creationId xmlns:a16="http://schemas.microsoft.com/office/drawing/2014/main" id="{ADDAF613-448A-473D-983C-13D0ABE9E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02" b="32310"/>
        <a:stretch/>
      </xdr:blipFill>
      <xdr:spPr bwMode="auto">
        <a:xfrm>
          <a:off x="8817427" y="45393429"/>
          <a:ext cx="1357079" cy="49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36286</xdr:colOff>
      <xdr:row>73</xdr:row>
      <xdr:rowOff>72571</xdr:rowOff>
    </xdr:from>
    <xdr:to>
      <xdr:col>5</xdr:col>
      <xdr:colOff>1469572</xdr:colOff>
      <xdr:row>73</xdr:row>
      <xdr:rowOff>556605</xdr:rowOff>
    </xdr:to>
    <xdr:pic>
      <xdr:nvPicPr>
        <xdr:cNvPr id="248" name="Picture 247" descr="Image of 2-Octanone">
          <a:extLst>
            <a:ext uri="{FF2B5EF4-FFF2-40B4-BE49-F238E27FC236}">
              <a16:creationId xmlns:a16="http://schemas.microsoft.com/office/drawing/2014/main" id="{FA8B725B-46F0-4426-AF44-5E35D73B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215" y="46699714"/>
          <a:ext cx="1433286" cy="48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117929</xdr:colOff>
      <xdr:row>76</xdr:row>
      <xdr:rowOff>54428</xdr:rowOff>
    </xdr:from>
    <xdr:to>
      <xdr:col>5</xdr:col>
      <xdr:colOff>1451428</xdr:colOff>
      <xdr:row>76</xdr:row>
      <xdr:rowOff>494629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FE2BC78D-776F-4D2F-86E8-CC41D92C3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8" y="48586571"/>
          <a:ext cx="1333499" cy="44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81642</xdr:colOff>
      <xdr:row>77</xdr:row>
      <xdr:rowOff>163284</xdr:rowOff>
    </xdr:from>
    <xdr:to>
      <xdr:col>5</xdr:col>
      <xdr:colOff>1451428</xdr:colOff>
      <xdr:row>77</xdr:row>
      <xdr:rowOff>489217</xdr:rowOff>
    </xdr:to>
    <xdr:pic>
      <xdr:nvPicPr>
        <xdr:cNvPr id="253" name="Picture 252" descr="1-Hexanol">
          <a:extLst>
            <a:ext uri="{FF2B5EF4-FFF2-40B4-BE49-F238E27FC236}">
              <a16:creationId xmlns:a16="http://schemas.microsoft.com/office/drawing/2014/main" id="{AF2C199E-F9A2-43B0-8EA5-0A4180C48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67" b="38624"/>
        <a:stretch/>
      </xdr:blipFill>
      <xdr:spPr bwMode="auto">
        <a:xfrm>
          <a:off x="8835571" y="49330427"/>
          <a:ext cx="1369786" cy="325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63500</xdr:colOff>
      <xdr:row>81</xdr:row>
      <xdr:rowOff>81643</xdr:rowOff>
    </xdr:from>
    <xdr:to>
      <xdr:col>5</xdr:col>
      <xdr:colOff>1493156</xdr:colOff>
      <xdr:row>81</xdr:row>
      <xdr:rowOff>589643</xdr:rowOff>
    </xdr:to>
    <xdr:pic>
      <xdr:nvPicPr>
        <xdr:cNvPr id="258" name="Picture 257" descr="3-Mercapto-1-hexanol">
          <a:extLst>
            <a:ext uri="{FF2B5EF4-FFF2-40B4-BE49-F238E27FC236}">
              <a16:creationId xmlns:a16="http://schemas.microsoft.com/office/drawing/2014/main" id="{34E5B4A9-C215-48B4-ABD4-94C2052A4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63" b="32381"/>
        <a:stretch/>
      </xdr:blipFill>
      <xdr:spPr bwMode="auto">
        <a:xfrm>
          <a:off x="8817429" y="51788786"/>
          <a:ext cx="1429656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36285</xdr:colOff>
      <xdr:row>82</xdr:row>
      <xdr:rowOff>72571</xdr:rowOff>
    </xdr:from>
    <xdr:to>
      <xdr:col>5</xdr:col>
      <xdr:colOff>1531138</xdr:colOff>
      <xdr:row>82</xdr:row>
      <xdr:rowOff>553357</xdr:rowOff>
    </xdr:to>
    <xdr:pic>
      <xdr:nvPicPr>
        <xdr:cNvPr id="260" name="Picture 259" descr="Image of Geraniol">
          <a:extLst>
            <a:ext uri="{FF2B5EF4-FFF2-40B4-BE49-F238E27FC236}">
              <a16:creationId xmlns:a16="http://schemas.microsoft.com/office/drawing/2014/main" id="{87CAA750-F8BD-4EA3-9EDC-2CCACA36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214" y="52414714"/>
          <a:ext cx="1494853" cy="48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235858</xdr:colOff>
      <xdr:row>87</xdr:row>
      <xdr:rowOff>36285</xdr:rowOff>
    </xdr:from>
    <xdr:to>
      <xdr:col>5</xdr:col>
      <xdr:colOff>1315357</xdr:colOff>
      <xdr:row>87</xdr:row>
      <xdr:rowOff>582965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D22F1E6-8E64-4F8A-AAF6-70B49CA87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787" y="55553428"/>
          <a:ext cx="1079499" cy="54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9074</xdr:colOff>
      <xdr:row>88</xdr:row>
      <xdr:rowOff>90715</xdr:rowOff>
    </xdr:from>
    <xdr:to>
      <xdr:col>5</xdr:col>
      <xdr:colOff>1505857</xdr:colOff>
      <xdr:row>88</xdr:row>
      <xdr:rowOff>513786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63991C1E-139A-45B6-9161-F12D680B64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29" b="25466"/>
        <a:stretch/>
      </xdr:blipFill>
      <xdr:spPr bwMode="auto">
        <a:xfrm>
          <a:off x="8763003" y="56242858"/>
          <a:ext cx="1496783" cy="423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117928</xdr:colOff>
      <xdr:row>89</xdr:row>
      <xdr:rowOff>108857</xdr:rowOff>
    </xdr:from>
    <xdr:to>
      <xdr:col>5</xdr:col>
      <xdr:colOff>1488583</xdr:colOff>
      <xdr:row>89</xdr:row>
      <xdr:rowOff>517071</xdr:rowOff>
    </xdr:to>
    <xdr:pic>
      <xdr:nvPicPr>
        <xdr:cNvPr id="343" name="Picture 342" descr="Butylamine">
          <a:extLst>
            <a:ext uri="{FF2B5EF4-FFF2-40B4-BE49-F238E27FC236}">
              <a16:creationId xmlns:a16="http://schemas.microsoft.com/office/drawing/2014/main" id="{24BD6FF1-1EF6-48FA-AE53-706904ADE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63" b="34436"/>
        <a:stretch/>
      </xdr:blipFill>
      <xdr:spPr bwMode="auto">
        <a:xfrm>
          <a:off x="8871857" y="56896000"/>
          <a:ext cx="1370655" cy="408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208643</xdr:colOff>
      <xdr:row>90</xdr:row>
      <xdr:rowOff>36286</xdr:rowOff>
    </xdr:from>
    <xdr:to>
      <xdr:col>5</xdr:col>
      <xdr:colOff>1324428</xdr:colOff>
      <xdr:row>90</xdr:row>
      <xdr:rowOff>608874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9C523D-11B5-495E-9CFA-4841D2803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2572" y="57458429"/>
          <a:ext cx="1115785" cy="57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235858</xdr:colOff>
      <xdr:row>93</xdr:row>
      <xdr:rowOff>81642</xdr:rowOff>
    </xdr:from>
    <xdr:to>
      <xdr:col>5</xdr:col>
      <xdr:colOff>1378858</xdr:colOff>
      <xdr:row>93</xdr:row>
      <xdr:rowOff>585127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AE643177-67C9-4A08-8B97-489C5E1AF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787" y="59408785"/>
          <a:ext cx="1143000" cy="503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154215</xdr:colOff>
      <xdr:row>95</xdr:row>
      <xdr:rowOff>190501</xdr:rowOff>
    </xdr:from>
    <xdr:to>
      <xdr:col>5</xdr:col>
      <xdr:colOff>1460500</xdr:colOff>
      <xdr:row>95</xdr:row>
      <xdr:rowOff>447449</xdr:rowOff>
    </xdr:to>
    <xdr:pic>
      <xdr:nvPicPr>
        <xdr:cNvPr id="352" name="Picture 351" descr="n-Octylamine">
          <a:extLst>
            <a:ext uri="{FF2B5EF4-FFF2-40B4-BE49-F238E27FC236}">
              <a16:creationId xmlns:a16="http://schemas.microsoft.com/office/drawing/2014/main" id="{EF0CB369-C0F3-4B59-8EAD-1F525790B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635" b="39682"/>
        <a:stretch/>
      </xdr:blipFill>
      <xdr:spPr bwMode="auto">
        <a:xfrm>
          <a:off x="8908144" y="60787644"/>
          <a:ext cx="1306285" cy="256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136072</xdr:colOff>
      <xdr:row>96</xdr:row>
      <xdr:rowOff>108856</xdr:rowOff>
    </xdr:from>
    <xdr:to>
      <xdr:col>5</xdr:col>
      <xdr:colOff>1487714</xdr:colOff>
      <xdr:row>96</xdr:row>
      <xdr:rowOff>507659</xdr:rowOff>
    </xdr:to>
    <xdr:pic>
      <xdr:nvPicPr>
        <xdr:cNvPr id="427" name="Picture 426" descr="N,N-Dimethyl-n-octylamine">
          <a:extLst>
            <a:ext uri="{FF2B5EF4-FFF2-40B4-BE49-F238E27FC236}">
              <a16:creationId xmlns:a16="http://schemas.microsoft.com/office/drawing/2014/main" id="{1EA57DF9-D84A-441A-B831-9EC0467A42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73" b="34603"/>
        <a:stretch/>
      </xdr:blipFill>
      <xdr:spPr bwMode="auto">
        <a:xfrm>
          <a:off x="8890001" y="61340999"/>
          <a:ext cx="1351642" cy="39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154215</xdr:colOff>
      <xdr:row>100</xdr:row>
      <xdr:rowOff>9070</xdr:rowOff>
    </xdr:from>
    <xdr:to>
      <xdr:col>5</xdr:col>
      <xdr:colOff>1397000</xdr:colOff>
      <xdr:row>100</xdr:row>
      <xdr:rowOff>603447</xdr:rowOff>
    </xdr:to>
    <xdr:pic>
      <xdr:nvPicPr>
        <xdr:cNvPr id="249" name="Picture 248" descr="2-Phenethylamine: sc-238192...">
          <a:extLst>
            <a:ext uri="{FF2B5EF4-FFF2-40B4-BE49-F238E27FC236}">
              <a16:creationId xmlns:a16="http://schemas.microsoft.com/office/drawing/2014/main" id="{2926202A-A143-4E2E-9B72-76DA41ECB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80" b="25602"/>
        <a:stretch/>
      </xdr:blipFill>
      <xdr:spPr bwMode="auto">
        <a:xfrm>
          <a:off x="8908144" y="63781213"/>
          <a:ext cx="1242785" cy="594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81643</xdr:colOff>
      <xdr:row>101</xdr:row>
      <xdr:rowOff>36286</xdr:rowOff>
    </xdr:from>
    <xdr:to>
      <xdr:col>5</xdr:col>
      <xdr:colOff>1424214</xdr:colOff>
      <xdr:row>101</xdr:row>
      <xdr:rowOff>571397</xdr:rowOff>
    </xdr:to>
    <xdr:pic>
      <xdr:nvPicPr>
        <xdr:cNvPr id="250" name="Picture 249" descr="3-Phenyl-1-propylamine: sc-238619...">
          <a:extLst>
            <a:ext uri="{FF2B5EF4-FFF2-40B4-BE49-F238E27FC236}">
              <a16:creationId xmlns:a16="http://schemas.microsoft.com/office/drawing/2014/main" id="{89CBE7A9-294A-4166-8D9C-D5ECDFBFE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0" b="26669"/>
        <a:stretch/>
      </xdr:blipFill>
      <xdr:spPr bwMode="auto">
        <a:xfrm>
          <a:off x="8835572" y="64443429"/>
          <a:ext cx="1342571" cy="535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208643</xdr:colOff>
      <xdr:row>108</xdr:row>
      <xdr:rowOff>18142</xdr:rowOff>
    </xdr:from>
    <xdr:to>
      <xdr:col>5</xdr:col>
      <xdr:colOff>1306285</xdr:colOff>
      <xdr:row>108</xdr:row>
      <xdr:rowOff>612344</xdr:rowOff>
    </xdr:to>
    <xdr:pic>
      <xdr:nvPicPr>
        <xdr:cNvPr id="252" name="Picture 251" descr="4-tert-Butylpyridine: sc-238961...">
          <a:extLst>
            <a:ext uri="{FF2B5EF4-FFF2-40B4-BE49-F238E27FC236}">
              <a16:creationId xmlns:a16="http://schemas.microsoft.com/office/drawing/2014/main" id="{45C2C77E-BED6-4CD4-95AD-EB11DEC66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24" b="18021"/>
        <a:stretch/>
      </xdr:blipFill>
      <xdr:spPr bwMode="auto">
        <a:xfrm>
          <a:off x="8962572" y="68870285"/>
          <a:ext cx="1097642" cy="59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113</xdr:row>
      <xdr:rowOff>45356</xdr:rowOff>
    </xdr:from>
    <xdr:to>
      <xdr:col>5</xdr:col>
      <xdr:colOff>1223382</xdr:colOff>
      <xdr:row>113</xdr:row>
      <xdr:rowOff>625928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644D78AD-943C-43CE-A7E3-E5F86A486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929" y="72072499"/>
          <a:ext cx="842382" cy="580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81643</xdr:colOff>
      <xdr:row>114</xdr:row>
      <xdr:rowOff>126999</xdr:rowOff>
    </xdr:from>
    <xdr:to>
      <xdr:col>5</xdr:col>
      <xdr:colOff>1523999</xdr:colOff>
      <xdr:row>114</xdr:row>
      <xdr:rowOff>464951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6EA02617-3130-49FE-A111-DC6F4D138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5572" y="72789142"/>
          <a:ext cx="1442356" cy="337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362857</xdr:colOff>
      <xdr:row>121</xdr:row>
      <xdr:rowOff>63501</xdr:rowOff>
    </xdr:from>
    <xdr:to>
      <xdr:col>5</xdr:col>
      <xdr:colOff>1251857</xdr:colOff>
      <xdr:row>121</xdr:row>
      <xdr:rowOff>572042</xdr:rowOff>
    </xdr:to>
    <xdr:pic>
      <xdr:nvPicPr>
        <xdr:cNvPr id="266" name="Picture 265" descr="Image of 2-Ethylpyrazine">
          <a:extLst>
            <a:ext uri="{FF2B5EF4-FFF2-40B4-BE49-F238E27FC236}">
              <a16:creationId xmlns:a16="http://schemas.microsoft.com/office/drawing/2014/main" id="{E77449D7-5F94-4D36-845D-2D90C87F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86" y="77170644"/>
          <a:ext cx="889000" cy="508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426357</xdr:colOff>
      <xdr:row>124</xdr:row>
      <xdr:rowOff>18142</xdr:rowOff>
    </xdr:from>
    <xdr:to>
      <xdr:col>5</xdr:col>
      <xdr:colOff>1306285</xdr:colOff>
      <xdr:row>124</xdr:row>
      <xdr:rowOff>628799</xdr:rowOff>
    </xdr:to>
    <xdr:pic>
      <xdr:nvPicPr>
        <xdr:cNvPr id="268" name="Picture 267" descr="Image of 2-&lt;WBR&gt;Methoxy-&lt;WBR&gt;3-&lt;WBR&gt;methylpyrazine">
          <a:extLst>
            <a:ext uri="{FF2B5EF4-FFF2-40B4-BE49-F238E27FC236}">
              <a16:creationId xmlns:a16="http://schemas.microsoft.com/office/drawing/2014/main" id="{77225C8F-03C9-4100-9660-52E3C134D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286" y="79030285"/>
          <a:ext cx="879928" cy="610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335644</xdr:colOff>
      <xdr:row>125</xdr:row>
      <xdr:rowOff>36285</xdr:rowOff>
    </xdr:from>
    <xdr:to>
      <xdr:col>5</xdr:col>
      <xdr:colOff>1324428</xdr:colOff>
      <xdr:row>125</xdr:row>
      <xdr:rowOff>601907</xdr:rowOff>
    </xdr:to>
    <xdr:pic>
      <xdr:nvPicPr>
        <xdr:cNvPr id="272" name="Picture 271" descr="Image of 2-&lt;WBR&gt;Ethyl-&lt;WBR&gt;3-&lt;WBR&gt;methylpyrazine">
          <a:extLst>
            <a:ext uri="{FF2B5EF4-FFF2-40B4-BE49-F238E27FC236}">
              <a16:creationId xmlns:a16="http://schemas.microsoft.com/office/drawing/2014/main" id="{E19E6C2E-6F49-4CBC-B002-370B9E67B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9573" y="79683428"/>
          <a:ext cx="988784" cy="565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244929</xdr:colOff>
      <xdr:row>128</xdr:row>
      <xdr:rowOff>9072</xdr:rowOff>
    </xdr:from>
    <xdr:to>
      <xdr:col>5</xdr:col>
      <xdr:colOff>1333499</xdr:colOff>
      <xdr:row>128</xdr:row>
      <xdr:rowOff>603073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66F2B69-C734-4D86-8B11-501D25E54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8858" y="81561215"/>
          <a:ext cx="1088570" cy="59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129</xdr:row>
      <xdr:rowOff>45358</xdr:rowOff>
    </xdr:from>
    <xdr:to>
      <xdr:col>5</xdr:col>
      <xdr:colOff>1288143</xdr:colOff>
      <xdr:row>129</xdr:row>
      <xdr:rowOff>600875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4B05405D-6CB0-4921-A8DC-27C9EE819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429" y="82232501"/>
          <a:ext cx="1097643" cy="55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308429</xdr:colOff>
      <xdr:row>130</xdr:row>
      <xdr:rowOff>72573</xdr:rowOff>
    </xdr:from>
    <xdr:to>
      <xdr:col>5</xdr:col>
      <xdr:colOff>1279072</xdr:colOff>
      <xdr:row>130</xdr:row>
      <xdr:rowOff>565381</xdr:rowOff>
    </xdr:to>
    <xdr:pic>
      <xdr:nvPicPr>
        <xdr:cNvPr id="322" name="Picture 321" descr="Image of 2,3,5,6-&lt;WBR&gt;Tetramethylpyrazine">
          <a:extLst>
            <a:ext uri="{FF2B5EF4-FFF2-40B4-BE49-F238E27FC236}">
              <a16:creationId xmlns:a16="http://schemas.microsoft.com/office/drawing/2014/main" id="{202654AA-3AEB-42DE-BDAD-B96E27854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358" y="82894716"/>
          <a:ext cx="970643" cy="49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199572</xdr:colOff>
      <xdr:row>134</xdr:row>
      <xdr:rowOff>63501</xdr:rowOff>
    </xdr:from>
    <xdr:to>
      <xdr:col>5</xdr:col>
      <xdr:colOff>1478643</xdr:colOff>
      <xdr:row>134</xdr:row>
      <xdr:rowOff>613604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A1A1FE17-C634-43C1-8378-C728590EE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1" y="85425644"/>
          <a:ext cx="1279071" cy="550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444502</xdr:colOff>
      <xdr:row>135</xdr:row>
      <xdr:rowOff>36286</xdr:rowOff>
    </xdr:from>
    <xdr:to>
      <xdr:col>5</xdr:col>
      <xdr:colOff>1162984</xdr:colOff>
      <xdr:row>135</xdr:row>
      <xdr:rowOff>553357</xdr:rowOff>
    </xdr:to>
    <xdr:pic>
      <xdr:nvPicPr>
        <xdr:cNvPr id="328" name="Picture 327" descr="Image of 2-&lt;WBR&gt;Isobutyl-&lt;WBR&gt;3-&lt;WBR&gt;methoxypyrazine">
          <a:extLst>
            <a:ext uri="{FF2B5EF4-FFF2-40B4-BE49-F238E27FC236}">
              <a16:creationId xmlns:a16="http://schemas.microsoft.com/office/drawing/2014/main" id="{A0A46746-1486-41D2-9F55-899A86C60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8431" y="86033429"/>
          <a:ext cx="718482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462643</xdr:colOff>
      <xdr:row>139</xdr:row>
      <xdr:rowOff>18142</xdr:rowOff>
    </xdr:from>
    <xdr:to>
      <xdr:col>5</xdr:col>
      <xdr:colOff>1191553</xdr:colOff>
      <xdr:row>139</xdr:row>
      <xdr:rowOff>607785</xdr:rowOff>
    </xdr:to>
    <xdr:pic>
      <xdr:nvPicPr>
        <xdr:cNvPr id="332" name="Picture 331" descr="2-Acetyl-3-ethylpyrazine 98%, FG">
          <a:extLst>
            <a:ext uri="{FF2B5EF4-FFF2-40B4-BE49-F238E27FC236}">
              <a16:creationId xmlns:a16="http://schemas.microsoft.com/office/drawing/2014/main" id="{842418A7-56FC-429D-B45E-25946DFA9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6572" y="88555285"/>
          <a:ext cx="728910" cy="589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444499</xdr:colOff>
      <xdr:row>142</xdr:row>
      <xdr:rowOff>27214</xdr:rowOff>
    </xdr:from>
    <xdr:to>
      <xdr:col>5</xdr:col>
      <xdr:colOff>1106713</xdr:colOff>
      <xdr:row>142</xdr:row>
      <xdr:rowOff>610051</xdr:rowOff>
    </xdr:to>
    <xdr:pic>
      <xdr:nvPicPr>
        <xdr:cNvPr id="347" name="Picture 346" descr="5H-5-Methyl-6,7-dihydrocyclopenta[b]pyrazine ≥97%, FG">
          <a:extLst>
            <a:ext uri="{FF2B5EF4-FFF2-40B4-BE49-F238E27FC236}">
              <a16:creationId xmlns:a16="http://schemas.microsoft.com/office/drawing/2014/main" id="{E701EB9C-9E13-489B-8CE9-9872013B8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8428" y="90469357"/>
          <a:ext cx="662214" cy="582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308429</xdr:colOff>
      <xdr:row>146</xdr:row>
      <xdr:rowOff>9073</xdr:rowOff>
    </xdr:from>
    <xdr:to>
      <xdr:col>5</xdr:col>
      <xdr:colOff>1279071</xdr:colOff>
      <xdr:row>146</xdr:row>
      <xdr:rowOff>608915</xdr:rowOff>
    </xdr:to>
    <xdr:pic>
      <xdr:nvPicPr>
        <xdr:cNvPr id="348" name="Picture 347" descr="Image of &lt;I&gt;trans&lt;/I&gt;-Cinnamaldehyde">
          <a:extLst>
            <a:ext uri="{FF2B5EF4-FFF2-40B4-BE49-F238E27FC236}">
              <a16:creationId xmlns:a16="http://schemas.microsoft.com/office/drawing/2014/main" id="{B383AAEB-8180-4018-B398-AB7FD00F9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358" y="92991216"/>
          <a:ext cx="970642" cy="599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208642</xdr:colOff>
      <xdr:row>147</xdr:row>
      <xdr:rowOff>81642</xdr:rowOff>
    </xdr:from>
    <xdr:to>
      <xdr:col>5</xdr:col>
      <xdr:colOff>1256392</xdr:colOff>
      <xdr:row>147</xdr:row>
      <xdr:rowOff>513442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A4E16588-F3C7-49F1-97FB-FF218A44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54389">
          <a:off x="8962571" y="93698785"/>
          <a:ext cx="1047750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390071</xdr:colOff>
      <xdr:row>151</xdr:row>
      <xdr:rowOff>54429</xdr:rowOff>
    </xdr:from>
    <xdr:to>
      <xdr:col>5</xdr:col>
      <xdr:colOff>1197428</xdr:colOff>
      <xdr:row>151</xdr:row>
      <xdr:rowOff>577476</xdr:rowOff>
    </xdr:to>
    <xdr:pic>
      <xdr:nvPicPr>
        <xdr:cNvPr id="353" name="Picture 352" descr="Image of Piperonal">
          <a:extLst>
            <a:ext uri="{FF2B5EF4-FFF2-40B4-BE49-F238E27FC236}">
              <a16:creationId xmlns:a16="http://schemas.microsoft.com/office/drawing/2014/main" id="{56B40BE6-63F0-4BAE-9ED6-F9DBA2393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6211572"/>
          <a:ext cx="807357" cy="523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426357</xdr:colOff>
      <xdr:row>153</xdr:row>
      <xdr:rowOff>18142</xdr:rowOff>
    </xdr:from>
    <xdr:to>
      <xdr:col>5</xdr:col>
      <xdr:colOff>1161142</xdr:colOff>
      <xdr:row>153</xdr:row>
      <xdr:rowOff>581369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074EB107-5966-4CEB-81B1-E62497905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286" y="97445285"/>
          <a:ext cx="734785" cy="563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426357</xdr:colOff>
      <xdr:row>152</xdr:row>
      <xdr:rowOff>9072</xdr:rowOff>
    </xdr:from>
    <xdr:to>
      <xdr:col>5</xdr:col>
      <xdr:colOff>1233714</xdr:colOff>
      <xdr:row>152</xdr:row>
      <xdr:rowOff>620927</xdr:rowOff>
    </xdr:to>
    <xdr:pic>
      <xdr:nvPicPr>
        <xdr:cNvPr id="359" name="Picture 358" descr="Image of Acetophenone">
          <a:extLst>
            <a:ext uri="{FF2B5EF4-FFF2-40B4-BE49-F238E27FC236}">
              <a16:creationId xmlns:a16="http://schemas.microsoft.com/office/drawing/2014/main" id="{C34E136F-9B18-4F14-8129-B0E652EEC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286" y="96801215"/>
          <a:ext cx="807357" cy="611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317500</xdr:colOff>
      <xdr:row>154</xdr:row>
      <xdr:rowOff>27214</xdr:rowOff>
    </xdr:from>
    <xdr:to>
      <xdr:col>5</xdr:col>
      <xdr:colOff>1232214</xdr:colOff>
      <xdr:row>154</xdr:row>
      <xdr:rowOff>553357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618BEA9-D6A6-4AB3-AEEF-519E4F331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29" y="98089357"/>
          <a:ext cx="914714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117929</xdr:colOff>
      <xdr:row>155</xdr:row>
      <xdr:rowOff>54428</xdr:rowOff>
    </xdr:from>
    <xdr:to>
      <xdr:col>5</xdr:col>
      <xdr:colOff>1437303</xdr:colOff>
      <xdr:row>155</xdr:row>
      <xdr:rowOff>562429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23A4D4A6-A77A-4047-9C2B-6787CF880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8" y="98751571"/>
          <a:ext cx="1319374" cy="50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156</xdr:row>
      <xdr:rowOff>36286</xdr:rowOff>
    </xdr:from>
    <xdr:to>
      <xdr:col>5</xdr:col>
      <xdr:colOff>1478643</xdr:colOff>
      <xdr:row>156</xdr:row>
      <xdr:rowOff>575151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36FFB3B6-CFDB-4836-90B8-3982E5040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429" y="99368429"/>
          <a:ext cx="1288143" cy="53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99785</xdr:colOff>
      <xdr:row>157</xdr:row>
      <xdr:rowOff>54429</xdr:rowOff>
    </xdr:from>
    <xdr:to>
      <xdr:col>5</xdr:col>
      <xdr:colOff>1524000</xdr:colOff>
      <xdr:row>157</xdr:row>
      <xdr:rowOff>602797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F87433C-5122-4276-A46E-D6274729D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3714" y="100021572"/>
          <a:ext cx="1424215" cy="548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290286</xdr:colOff>
      <xdr:row>160</xdr:row>
      <xdr:rowOff>18143</xdr:rowOff>
    </xdr:from>
    <xdr:to>
      <xdr:col>5</xdr:col>
      <xdr:colOff>1288142</xdr:colOff>
      <xdr:row>160</xdr:row>
      <xdr:rowOff>563683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372CC247-0A31-4AB6-B657-4233AAF01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4215" y="101890286"/>
          <a:ext cx="997856" cy="54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317500</xdr:colOff>
      <xdr:row>161</xdr:row>
      <xdr:rowOff>36285</xdr:rowOff>
    </xdr:from>
    <xdr:to>
      <xdr:col>5</xdr:col>
      <xdr:colOff>1297214</xdr:colOff>
      <xdr:row>161</xdr:row>
      <xdr:rowOff>567459</xdr:rowOff>
    </xdr:to>
    <xdr:pic>
      <xdr:nvPicPr>
        <xdr:cNvPr id="473" name="Picture 472" descr="4-Phenyl-2-butanone 98%">
          <a:extLst>
            <a:ext uri="{FF2B5EF4-FFF2-40B4-BE49-F238E27FC236}">
              <a16:creationId xmlns:a16="http://schemas.microsoft.com/office/drawing/2014/main" id="{8F4F9E00-8518-451B-A64C-7F6695D4B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29" y="102543428"/>
          <a:ext cx="979714" cy="531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226786</xdr:colOff>
      <xdr:row>162</xdr:row>
      <xdr:rowOff>45358</xdr:rowOff>
    </xdr:from>
    <xdr:to>
      <xdr:col>5</xdr:col>
      <xdr:colOff>1315357</xdr:colOff>
      <xdr:row>162</xdr:row>
      <xdr:rowOff>575532</xdr:rowOff>
    </xdr:to>
    <xdr:pic>
      <xdr:nvPicPr>
        <xdr:cNvPr id="474" name="Picture 473" descr="4-(4-Hydroxyphenyl)-2-butanone natural, ≥98%, FCC, FG">
          <a:extLst>
            <a:ext uri="{FF2B5EF4-FFF2-40B4-BE49-F238E27FC236}">
              <a16:creationId xmlns:a16="http://schemas.microsoft.com/office/drawing/2014/main" id="{2E65C96D-DCD2-404B-A55A-5D06031D4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5" y="103187501"/>
          <a:ext cx="1088571" cy="53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208643</xdr:colOff>
      <xdr:row>167</xdr:row>
      <xdr:rowOff>27215</xdr:rowOff>
    </xdr:from>
    <xdr:to>
      <xdr:col>5</xdr:col>
      <xdr:colOff>1349768</xdr:colOff>
      <xdr:row>167</xdr:row>
      <xdr:rowOff>598714</xdr:rowOff>
    </xdr:to>
    <xdr:pic>
      <xdr:nvPicPr>
        <xdr:cNvPr id="478" name="Picture 477" descr="Benzyl benzoate ReagentPlus®, ≥99.0%">
          <a:extLst>
            <a:ext uri="{FF2B5EF4-FFF2-40B4-BE49-F238E27FC236}">
              <a16:creationId xmlns:a16="http://schemas.microsoft.com/office/drawing/2014/main" id="{2DE849B8-D8E9-4EE1-A61E-A0BC5173B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2572" y="106344358"/>
          <a:ext cx="1141125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498929</xdr:colOff>
      <xdr:row>169</xdr:row>
      <xdr:rowOff>45357</xdr:rowOff>
    </xdr:from>
    <xdr:to>
      <xdr:col>5</xdr:col>
      <xdr:colOff>1188357</xdr:colOff>
      <xdr:row>169</xdr:row>
      <xdr:rowOff>607609</xdr:rowOff>
    </xdr:to>
    <xdr:pic>
      <xdr:nvPicPr>
        <xdr:cNvPr id="502" name="Picture 501" descr="Dimethyl anthranilate ≥97%, FG">
          <a:extLst>
            <a:ext uri="{FF2B5EF4-FFF2-40B4-BE49-F238E27FC236}">
              <a16:creationId xmlns:a16="http://schemas.microsoft.com/office/drawing/2014/main" id="{0EC20B5F-FEF3-4A14-9DF3-C7DD2D3A4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58" y="107632500"/>
          <a:ext cx="689428" cy="56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108858</xdr:colOff>
      <xdr:row>171</xdr:row>
      <xdr:rowOff>90714</xdr:rowOff>
    </xdr:from>
    <xdr:to>
      <xdr:col>5</xdr:col>
      <xdr:colOff>1478642</xdr:colOff>
      <xdr:row>171</xdr:row>
      <xdr:rowOff>572184</xdr:rowOff>
    </xdr:to>
    <xdr:pic>
      <xdr:nvPicPr>
        <xdr:cNvPr id="503" name="Picture 502" descr="Ethyl phenylacetate ≥98%, FCC, FG">
          <a:extLst>
            <a:ext uri="{FF2B5EF4-FFF2-40B4-BE49-F238E27FC236}">
              <a16:creationId xmlns:a16="http://schemas.microsoft.com/office/drawing/2014/main" id="{54A9CD78-FFFE-406E-A294-835F4C30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787" y="108947857"/>
          <a:ext cx="1369784" cy="48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72571</xdr:colOff>
      <xdr:row>172</xdr:row>
      <xdr:rowOff>45357</xdr:rowOff>
    </xdr:from>
    <xdr:to>
      <xdr:col>5</xdr:col>
      <xdr:colOff>1486719</xdr:colOff>
      <xdr:row>172</xdr:row>
      <xdr:rowOff>498928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2D28F07E-F939-4F43-8AE1-2C3F7B2A1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9537500"/>
          <a:ext cx="1414148" cy="4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190501</xdr:colOff>
      <xdr:row>174</xdr:row>
      <xdr:rowOff>72571</xdr:rowOff>
    </xdr:from>
    <xdr:to>
      <xdr:col>5</xdr:col>
      <xdr:colOff>1415143</xdr:colOff>
      <xdr:row>174</xdr:row>
      <xdr:rowOff>582002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565E899D-C8B1-4658-90D4-5A0609383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430" y="110834714"/>
          <a:ext cx="1224642" cy="50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417286</xdr:colOff>
      <xdr:row>179</xdr:row>
      <xdr:rowOff>54429</xdr:rowOff>
    </xdr:from>
    <xdr:to>
      <xdr:col>5</xdr:col>
      <xdr:colOff>1237658</xdr:colOff>
      <xdr:row>179</xdr:row>
      <xdr:rowOff>526143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EF323283-0AD7-4879-AF97-7D491B0A4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1215" y="113991572"/>
          <a:ext cx="820372" cy="47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244928</xdr:colOff>
      <xdr:row>183</xdr:row>
      <xdr:rowOff>18144</xdr:rowOff>
    </xdr:from>
    <xdr:to>
      <xdr:col>5</xdr:col>
      <xdr:colOff>1251858</xdr:colOff>
      <xdr:row>183</xdr:row>
      <xdr:rowOff>556062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130C1A3B-38D5-4184-B054-1D67B9778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8857" y="116495287"/>
          <a:ext cx="1006930" cy="53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117928</xdr:colOff>
      <xdr:row>186</xdr:row>
      <xdr:rowOff>36286</xdr:rowOff>
    </xdr:from>
    <xdr:to>
      <xdr:col>5</xdr:col>
      <xdr:colOff>1424213</xdr:colOff>
      <xdr:row>186</xdr:row>
      <xdr:rowOff>542321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C3EE4C9-381E-4352-A276-910E30573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7" y="118418429"/>
          <a:ext cx="1306285" cy="50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172357</xdr:colOff>
      <xdr:row>191</xdr:row>
      <xdr:rowOff>27214</xdr:rowOff>
    </xdr:from>
    <xdr:to>
      <xdr:col>5</xdr:col>
      <xdr:colOff>1487714</xdr:colOff>
      <xdr:row>191</xdr:row>
      <xdr:rowOff>616470</xdr:rowOff>
    </xdr:to>
    <xdr:pic>
      <xdr:nvPicPr>
        <xdr:cNvPr id="509" name="Picture 508" descr="Eugenyl acetate ≥98%, FCC, FG">
          <a:extLst>
            <a:ext uri="{FF2B5EF4-FFF2-40B4-BE49-F238E27FC236}">
              <a16:creationId xmlns:a16="http://schemas.microsoft.com/office/drawing/2014/main" id="{A91CB600-3E53-4E04-B5B7-0048322A6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6286" y="121584357"/>
          <a:ext cx="1315357" cy="58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117928</xdr:colOff>
      <xdr:row>193</xdr:row>
      <xdr:rowOff>45357</xdr:rowOff>
    </xdr:from>
    <xdr:to>
      <xdr:col>5</xdr:col>
      <xdr:colOff>1397000</xdr:colOff>
      <xdr:row>193</xdr:row>
      <xdr:rowOff>600727</xdr:rowOff>
    </xdr:to>
    <xdr:pic>
      <xdr:nvPicPr>
        <xdr:cNvPr id="510" name="Picture 509" descr="2-Isobutylthiazole ≥99%, FG">
          <a:extLst>
            <a:ext uri="{FF2B5EF4-FFF2-40B4-BE49-F238E27FC236}">
              <a16:creationId xmlns:a16="http://schemas.microsoft.com/office/drawing/2014/main" id="{A3C9B158-F38E-41FE-A0AC-EEF9B2490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7" y="122872500"/>
          <a:ext cx="1279072" cy="555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390072</xdr:colOff>
      <xdr:row>194</xdr:row>
      <xdr:rowOff>54429</xdr:rowOff>
    </xdr:from>
    <xdr:to>
      <xdr:col>5</xdr:col>
      <xdr:colOff>1149997</xdr:colOff>
      <xdr:row>194</xdr:row>
      <xdr:rowOff>598714</xdr:rowOff>
    </xdr:to>
    <xdr:pic>
      <xdr:nvPicPr>
        <xdr:cNvPr id="511" name="Picture 510" descr="Image of 2-Acetylthiazole">
          <a:extLst>
            <a:ext uri="{FF2B5EF4-FFF2-40B4-BE49-F238E27FC236}">
              <a16:creationId xmlns:a16="http://schemas.microsoft.com/office/drawing/2014/main" id="{91E5E71B-6BBA-454F-8971-01CBED481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1" y="123516572"/>
          <a:ext cx="759925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471716</xdr:colOff>
      <xdr:row>196</xdr:row>
      <xdr:rowOff>45359</xdr:rowOff>
    </xdr:from>
    <xdr:to>
      <xdr:col>5</xdr:col>
      <xdr:colOff>1288144</xdr:colOff>
      <xdr:row>196</xdr:row>
      <xdr:rowOff>589645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81DA2213-DDC2-4A33-AD7C-9C46CC76F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5645" y="124777502"/>
          <a:ext cx="816428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344714</xdr:colOff>
      <xdr:row>198</xdr:row>
      <xdr:rowOff>27214</xdr:rowOff>
    </xdr:from>
    <xdr:to>
      <xdr:col>5</xdr:col>
      <xdr:colOff>959437</xdr:colOff>
      <xdr:row>198</xdr:row>
      <xdr:rowOff>571500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33397F18-9BAD-4477-97B1-79B9F1E3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643" y="126029357"/>
          <a:ext cx="614723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326572</xdr:colOff>
      <xdr:row>199</xdr:row>
      <xdr:rowOff>81644</xdr:rowOff>
    </xdr:from>
    <xdr:to>
      <xdr:col>5</xdr:col>
      <xdr:colOff>1270000</xdr:colOff>
      <xdr:row>199</xdr:row>
      <xdr:rowOff>569304</xdr:rowOff>
    </xdr:to>
    <xdr:pic>
      <xdr:nvPicPr>
        <xdr:cNvPr id="514" name="Picture 513" descr="2,4,5-Trimethylthiazole ≥98%, FG">
          <a:extLst>
            <a:ext uri="{FF2B5EF4-FFF2-40B4-BE49-F238E27FC236}">
              <a16:creationId xmlns:a16="http://schemas.microsoft.com/office/drawing/2014/main" id="{2F16D8F5-8C24-4D9F-988F-C315F59AD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1" y="126718787"/>
          <a:ext cx="943428" cy="48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290286</xdr:colOff>
      <xdr:row>201</xdr:row>
      <xdr:rowOff>27215</xdr:rowOff>
    </xdr:from>
    <xdr:to>
      <xdr:col>5</xdr:col>
      <xdr:colOff>1342571</xdr:colOff>
      <xdr:row>201</xdr:row>
      <xdr:rowOff>597735</xdr:rowOff>
    </xdr:to>
    <xdr:pic>
      <xdr:nvPicPr>
        <xdr:cNvPr id="515" name="Picture 514" descr="Ethyl-2,5-dihydro-4-methylthiazole ≥95%">
          <a:extLst>
            <a:ext uri="{FF2B5EF4-FFF2-40B4-BE49-F238E27FC236}">
              <a16:creationId xmlns:a16="http://schemas.microsoft.com/office/drawing/2014/main" id="{2408F46F-96B0-4657-A29A-C3ABD4510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4215" y="127934358"/>
          <a:ext cx="1052285" cy="57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45357</xdr:colOff>
      <xdr:row>206</xdr:row>
      <xdr:rowOff>172357</xdr:rowOff>
    </xdr:from>
    <xdr:to>
      <xdr:col>5</xdr:col>
      <xdr:colOff>1524907</xdr:colOff>
      <xdr:row>206</xdr:row>
      <xdr:rowOff>420007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8C9CD22-7ADD-4459-95CB-ECE52D64C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9286" y="131254500"/>
          <a:ext cx="14795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45358</xdr:colOff>
      <xdr:row>207</xdr:row>
      <xdr:rowOff>54428</xdr:rowOff>
    </xdr:from>
    <xdr:to>
      <xdr:col>6</xdr:col>
      <xdr:colOff>0</xdr:colOff>
      <xdr:row>207</xdr:row>
      <xdr:rowOff>628679</xdr:rowOff>
    </xdr:to>
    <xdr:pic>
      <xdr:nvPicPr>
        <xdr:cNvPr id="517" name="Picture 516" descr="4-Methoxy-2-methyl-2-butanethiol analytical standard">
          <a:extLst>
            <a:ext uri="{FF2B5EF4-FFF2-40B4-BE49-F238E27FC236}">
              <a16:creationId xmlns:a16="http://schemas.microsoft.com/office/drawing/2014/main" id="{6799B26C-0185-4950-8077-8EB33B1B3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9287" y="131771571"/>
          <a:ext cx="1496785" cy="57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235857</xdr:colOff>
      <xdr:row>208</xdr:row>
      <xdr:rowOff>54428</xdr:rowOff>
    </xdr:from>
    <xdr:to>
      <xdr:col>5</xdr:col>
      <xdr:colOff>1442357</xdr:colOff>
      <xdr:row>208</xdr:row>
      <xdr:rowOff>492363</xdr:rowOff>
    </xdr:to>
    <xdr:pic>
      <xdr:nvPicPr>
        <xdr:cNvPr id="518" name="Picture 517" descr="2-Methyl-4-propyl-1,3-oxathiane, mixture of cis and trans ≥98%, FG">
          <a:extLst>
            <a:ext uri="{FF2B5EF4-FFF2-40B4-BE49-F238E27FC236}">
              <a16:creationId xmlns:a16="http://schemas.microsoft.com/office/drawing/2014/main" id="{D25DD5A9-DE7E-45F7-9DD7-B0F1BE38B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786" y="132406571"/>
          <a:ext cx="1206500" cy="43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426357</xdr:colOff>
      <xdr:row>211</xdr:row>
      <xdr:rowOff>45358</xdr:rowOff>
    </xdr:from>
    <xdr:to>
      <xdr:col>5</xdr:col>
      <xdr:colOff>1188356</xdr:colOff>
      <xdr:row>212</xdr:row>
      <xdr:rowOff>1274</xdr:rowOff>
    </xdr:to>
    <xdr:pic>
      <xdr:nvPicPr>
        <xdr:cNvPr id="519" name="Picture 518" descr="2-Ethylfenchol ≥97%, FCC, FG">
          <a:extLst>
            <a:ext uri="{FF2B5EF4-FFF2-40B4-BE49-F238E27FC236}">
              <a16:creationId xmlns:a16="http://schemas.microsoft.com/office/drawing/2014/main" id="{93B81309-EFD9-402A-8035-7AC3F4CE8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286" y="134302501"/>
          <a:ext cx="761999" cy="590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308429</xdr:colOff>
      <xdr:row>212</xdr:row>
      <xdr:rowOff>18143</xdr:rowOff>
    </xdr:from>
    <xdr:to>
      <xdr:col>5</xdr:col>
      <xdr:colOff>1152071</xdr:colOff>
      <xdr:row>212</xdr:row>
      <xdr:rowOff>591831</xdr:rowOff>
    </xdr:to>
    <xdr:pic>
      <xdr:nvPicPr>
        <xdr:cNvPr id="520" name="Picture 519" descr="(+)-α-Pinene ≥99%">
          <a:extLst>
            <a:ext uri="{FF2B5EF4-FFF2-40B4-BE49-F238E27FC236}">
              <a16:creationId xmlns:a16="http://schemas.microsoft.com/office/drawing/2014/main" id="{C47A822C-FD98-4402-9E65-69571D32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358" y="134910286"/>
          <a:ext cx="843642" cy="573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335642</xdr:colOff>
      <xdr:row>214</xdr:row>
      <xdr:rowOff>27215</xdr:rowOff>
    </xdr:from>
    <xdr:to>
      <xdr:col>5</xdr:col>
      <xdr:colOff>1251856</xdr:colOff>
      <xdr:row>214</xdr:row>
      <xdr:rowOff>568163</xdr:rowOff>
    </xdr:to>
    <xdr:pic>
      <xdr:nvPicPr>
        <xdr:cNvPr id="521" name="Picture 520" descr="(R)-(+)-Limonene analytical standard">
          <a:extLst>
            <a:ext uri="{FF2B5EF4-FFF2-40B4-BE49-F238E27FC236}">
              <a16:creationId xmlns:a16="http://schemas.microsoft.com/office/drawing/2014/main" id="{C96A0A4A-0B54-4598-B624-ED89D42E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9571" y="136189358"/>
          <a:ext cx="916214" cy="540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281214</xdr:colOff>
      <xdr:row>215</xdr:row>
      <xdr:rowOff>27215</xdr:rowOff>
    </xdr:from>
    <xdr:to>
      <xdr:col>5</xdr:col>
      <xdr:colOff>1188357</xdr:colOff>
      <xdr:row>215</xdr:row>
      <xdr:rowOff>585509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6AE6B8FF-7A5E-4420-A3A9-08274A74A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5143" y="136824358"/>
          <a:ext cx="907143" cy="55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235857</xdr:colOff>
      <xdr:row>216</xdr:row>
      <xdr:rowOff>27214</xdr:rowOff>
    </xdr:from>
    <xdr:to>
      <xdr:col>5</xdr:col>
      <xdr:colOff>1233714</xdr:colOff>
      <xdr:row>216</xdr:row>
      <xdr:rowOff>616366</xdr:rowOff>
    </xdr:to>
    <xdr:pic>
      <xdr:nvPicPr>
        <xdr:cNvPr id="523" name="Picture 522" descr="L-Carvone ≥97%, FCC, FG">
          <a:extLst>
            <a:ext uri="{FF2B5EF4-FFF2-40B4-BE49-F238E27FC236}">
              <a16:creationId xmlns:a16="http://schemas.microsoft.com/office/drawing/2014/main" id="{EEED5E3D-65B7-4EC5-B7FB-D0159AA6B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786" y="137459357"/>
          <a:ext cx="997857" cy="589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308429</xdr:colOff>
      <xdr:row>219</xdr:row>
      <xdr:rowOff>63501</xdr:rowOff>
    </xdr:from>
    <xdr:to>
      <xdr:col>5</xdr:col>
      <xdr:colOff>1274410</xdr:colOff>
      <xdr:row>219</xdr:row>
      <xdr:rowOff>580572</xdr:rowOff>
    </xdr:to>
    <xdr:pic>
      <xdr:nvPicPr>
        <xdr:cNvPr id="524" name="Picture 523" descr="β-Ionone 96%">
          <a:extLst>
            <a:ext uri="{FF2B5EF4-FFF2-40B4-BE49-F238E27FC236}">
              <a16:creationId xmlns:a16="http://schemas.microsoft.com/office/drawing/2014/main" id="{B42F6D61-5864-4BFF-9530-002A7766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358" y="139400644"/>
          <a:ext cx="965981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326571</xdr:colOff>
      <xdr:row>220</xdr:row>
      <xdr:rowOff>72572</xdr:rowOff>
    </xdr:from>
    <xdr:to>
      <xdr:col>5</xdr:col>
      <xdr:colOff>1288142</xdr:colOff>
      <xdr:row>220</xdr:row>
      <xdr:rowOff>580655</xdr:rowOff>
    </xdr:to>
    <xdr:pic>
      <xdr:nvPicPr>
        <xdr:cNvPr id="525" name="Picture 524" descr="β-Damascone technical, ≥90% (GC)">
          <a:extLst>
            <a:ext uri="{FF2B5EF4-FFF2-40B4-BE49-F238E27FC236}">
              <a16:creationId xmlns:a16="http://schemas.microsoft.com/office/drawing/2014/main" id="{31D963DE-741C-42B6-9186-0FC5B4A0E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0" y="140044715"/>
          <a:ext cx="961571" cy="50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244928</xdr:colOff>
      <xdr:row>221</xdr:row>
      <xdr:rowOff>27214</xdr:rowOff>
    </xdr:from>
    <xdr:to>
      <xdr:col>5</xdr:col>
      <xdr:colOff>1224642</xdr:colOff>
      <xdr:row>221</xdr:row>
      <xdr:rowOff>558388</xdr:rowOff>
    </xdr:to>
    <xdr:pic>
      <xdr:nvPicPr>
        <xdr:cNvPr id="526" name="Picture 525" descr="Damascenone natural, 1.1-1.4 wt. % (190 proof ethanol), FG">
          <a:extLst>
            <a:ext uri="{FF2B5EF4-FFF2-40B4-BE49-F238E27FC236}">
              <a16:creationId xmlns:a16="http://schemas.microsoft.com/office/drawing/2014/main" id="{FEB5EEC5-45FF-4EA8-99DE-3B294B7FC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8857" y="140634357"/>
          <a:ext cx="979714" cy="531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263071</xdr:colOff>
      <xdr:row>222</xdr:row>
      <xdr:rowOff>9072</xdr:rowOff>
    </xdr:from>
    <xdr:to>
      <xdr:col>5</xdr:col>
      <xdr:colOff>1215570</xdr:colOff>
      <xdr:row>222</xdr:row>
      <xdr:rowOff>591137</xdr:rowOff>
    </xdr:to>
    <xdr:pic>
      <xdr:nvPicPr>
        <xdr:cNvPr id="527" name="Picture 526" descr="Menthol 99%">
          <a:extLst>
            <a:ext uri="{FF2B5EF4-FFF2-40B4-BE49-F238E27FC236}">
              <a16:creationId xmlns:a16="http://schemas.microsoft.com/office/drawing/2014/main" id="{73838804-3668-4621-85AE-223333F4A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0" y="141251215"/>
          <a:ext cx="952499" cy="582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299357</xdr:colOff>
      <xdr:row>223</xdr:row>
      <xdr:rowOff>9072</xdr:rowOff>
    </xdr:from>
    <xdr:to>
      <xdr:col>5</xdr:col>
      <xdr:colOff>1269999</xdr:colOff>
      <xdr:row>223</xdr:row>
      <xdr:rowOff>591075</xdr:rowOff>
    </xdr:to>
    <xdr:pic>
      <xdr:nvPicPr>
        <xdr:cNvPr id="528" name="Picture 527" descr="Menthone mixture of isomers, ≥97.0% (GC)">
          <a:extLst>
            <a:ext uri="{FF2B5EF4-FFF2-40B4-BE49-F238E27FC236}">
              <a16:creationId xmlns:a16="http://schemas.microsoft.com/office/drawing/2014/main" id="{FE697948-6CE0-465B-9023-57BA25236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3286" y="141886215"/>
          <a:ext cx="970642" cy="58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299356</xdr:colOff>
      <xdr:row>224</xdr:row>
      <xdr:rowOff>54429</xdr:rowOff>
    </xdr:from>
    <xdr:to>
      <xdr:col>5</xdr:col>
      <xdr:colOff>1133928</xdr:colOff>
      <xdr:row>224</xdr:row>
      <xdr:rowOff>554844</xdr:rowOff>
    </xdr:to>
    <xdr:pic>
      <xdr:nvPicPr>
        <xdr:cNvPr id="529" name="Picture 528" descr="(R)-(+)-Pulegone ≥90%">
          <a:extLst>
            <a:ext uri="{FF2B5EF4-FFF2-40B4-BE49-F238E27FC236}">
              <a16:creationId xmlns:a16="http://schemas.microsoft.com/office/drawing/2014/main" id="{96612E73-96DD-41B6-899B-094B8626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3285" y="142566572"/>
          <a:ext cx="834572" cy="50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390072</xdr:colOff>
      <xdr:row>226</xdr:row>
      <xdr:rowOff>36286</xdr:rowOff>
    </xdr:from>
    <xdr:to>
      <xdr:col>5</xdr:col>
      <xdr:colOff>1233714</xdr:colOff>
      <xdr:row>226</xdr:row>
      <xdr:rowOff>562698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C178B0F1-60EE-4D67-BE01-1BBC3A659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1" y="143818429"/>
          <a:ext cx="843642" cy="526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217715</xdr:colOff>
      <xdr:row>228</xdr:row>
      <xdr:rowOff>36285</xdr:rowOff>
    </xdr:from>
    <xdr:to>
      <xdr:col>5</xdr:col>
      <xdr:colOff>1206500</xdr:colOff>
      <xdr:row>228</xdr:row>
      <xdr:rowOff>561019</xdr:rowOff>
    </xdr:to>
    <xdr:pic>
      <xdr:nvPicPr>
        <xdr:cNvPr id="531" name="Picture 530" descr="(+)-Nootkatone ≥99.0% (GC)">
          <a:extLst>
            <a:ext uri="{FF2B5EF4-FFF2-40B4-BE49-F238E27FC236}">
              <a16:creationId xmlns:a16="http://schemas.microsoft.com/office/drawing/2014/main" id="{3EE69239-97EB-4364-A0AB-0C3125C8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1644" y="145088428"/>
          <a:ext cx="988785" cy="52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453573</xdr:colOff>
      <xdr:row>229</xdr:row>
      <xdr:rowOff>54429</xdr:rowOff>
    </xdr:from>
    <xdr:to>
      <xdr:col>5</xdr:col>
      <xdr:colOff>1179285</xdr:colOff>
      <xdr:row>229</xdr:row>
      <xdr:rowOff>585623</xdr:rowOff>
    </xdr:to>
    <xdr:pic>
      <xdr:nvPicPr>
        <xdr:cNvPr id="532" name="Picture 531" descr="(−)-Ambroxide ≥99%">
          <a:extLst>
            <a:ext uri="{FF2B5EF4-FFF2-40B4-BE49-F238E27FC236}">
              <a16:creationId xmlns:a16="http://schemas.microsoft.com/office/drawing/2014/main" id="{D509C527-2CBA-4AF8-A808-97C53B9BD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2" y="145741572"/>
          <a:ext cx="725712" cy="53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471714</xdr:colOff>
      <xdr:row>230</xdr:row>
      <xdr:rowOff>9072</xdr:rowOff>
    </xdr:from>
    <xdr:to>
      <xdr:col>5</xdr:col>
      <xdr:colOff>1197428</xdr:colOff>
      <xdr:row>230</xdr:row>
      <xdr:rowOff>631367</xdr:rowOff>
    </xdr:to>
    <xdr:pic>
      <xdr:nvPicPr>
        <xdr:cNvPr id="533" name="Picture 532" descr="α-Humulene ≥96.0% (GC)">
          <a:extLst>
            <a:ext uri="{FF2B5EF4-FFF2-40B4-BE49-F238E27FC236}">
              <a16:creationId xmlns:a16="http://schemas.microsoft.com/office/drawing/2014/main" id="{2E87C35B-D979-4F37-9812-337E15695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5643" y="146331215"/>
          <a:ext cx="725714" cy="622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244930</xdr:colOff>
      <xdr:row>233</xdr:row>
      <xdr:rowOff>36287</xdr:rowOff>
    </xdr:from>
    <xdr:to>
      <xdr:col>5</xdr:col>
      <xdr:colOff>1378858</xdr:colOff>
      <xdr:row>233</xdr:row>
      <xdr:rowOff>627626</xdr:rowOff>
    </xdr:to>
    <xdr:pic>
      <xdr:nvPicPr>
        <xdr:cNvPr id="534" name="Picture 533" descr="Isoprene ≥99%">
          <a:extLst>
            <a:ext uri="{FF2B5EF4-FFF2-40B4-BE49-F238E27FC236}">
              <a16:creationId xmlns:a16="http://schemas.microsoft.com/office/drawing/2014/main" id="{D7DF787E-D97F-483C-B355-EFBF0255A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8859" y="148263430"/>
          <a:ext cx="1133928" cy="591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54429</xdr:colOff>
      <xdr:row>234</xdr:row>
      <xdr:rowOff>163286</xdr:rowOff>
    </xdr:from>
    <xdr:to>
      <xdr:col>5</xdr:col>
      <xdr:colOff>1500382</xdr:colOff>
      <xdr:row>234</xdr:row>
      <xdr:rowOff>308429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648015CB-2242-4F74-B145-422A4674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358" y="149025429"/>
          <a:ext cx="1445953" cy="145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1"/>
  <sheetViews>
    <sheetView tabSelected="1" topLeftCell="B1" zoomScale="70" zoomScaleNormal="70" workbookViewId="0">
      <selection activeCell="P1" sqref="P1"/>
    </sheetView>
  </sheetViews>
  <sheetFormatPr defaultRowHeight="50.1" customHeight="1" x14ac:dyDescent="0.25"/>
  <cols>
    <col min="1" max="1" width="40.42578125" style="26" bestFit="1" customWidth="1"/>
    <col min="2" max="2" width="11.28515625" style="26" bestFit="1" customWidth="1"/>
    <col min="3" max="3" width="26.85546875" style="26" bestFit="1" customWidth="1"/>
    <col min="4" max="4" width="26.85546875" style="26" customWidth="1"/>
    <col min="5" max="5" width="30.140625" style="26" customWidth="1"/>
    <col min="6" max="6" width="22.140625" customWidth="1"/>
    <col min="7" max="7" width="16.42578125" customWidth="1"/>
    <col min="8" max="8" width="8.7109375" style="8"/>
    <col min="9" max="9" width="14.85546875" customWidth="1"/>
    <col min="10" max="10" width="14.5703125" customWidth="1"/>
    <col min="11" max="11" width="13.42578125" customWidth="1"/>
    <col min="12" max="12" width="17.7109375" customWidth="1"/>
    <col min="13" max="13" width="8.42578125" style="8" customWidth="1"/>
    <col min="14" max="14" width="9.85546875" customWidth="1"/>
    <col min="15" max="15" width="11" customWidth="1"/>
    <col min="17" max="17" width="8.7109375" style="8"/>
  </cols>
  <sheetData>
    <row r="1" spans="1:17" s="5" customFormat="1" ht="60.95" customHeight="1" thickBot="1" x14ac:dyDescent="0.3">
      <c r="A1" s="3" t="s">
        <v>0</v>
      </c>
      <c r="B1" s="3" t="s">
        <v>215</v>
      </c>
      <c r="C1" s="3" t="s">
        <v>699</v>
      </c>
      <c r="D1" s="4" t="s">
        <v>668</v>
      </c>
      <c r="E1" s="4" t="s">
        <v>669</v>
      </c>
      <c r="F1" s="6" t="s">
        <v>655</v>
      </c>
      <c r="G1" s="9" t="s">
        <v>634</v>
      </c>
      <c r="H1" s="7"/>
      <c r="I1" s="9" t="s">
        <v>660</v>
      </c>
      <c r="J1" s="9" t="s">
        <v>662</v>
      </c>
      <c r="K1" s="9" t="s">
        <v>661</v>
      </c>
      <c r="L1" s="10" t="s">
        <v>667</v>
      </c>
      <c r="M1" s="7"/>
      <c r="N1" s="9" t="s">
        <v>657</v>
      </c>
      <c r="O1" s="9" t="s">
        <v>658</v>
      </c>
      <c r="P1" s="4" t="s">
        <v>659</v>
      </c>
      <c r="Q1" s="7"/>
    </row>
    <row r="2" spans="1:17" s="5" customFormat="1" ht="50.1" customHeight="1" x14ac:dyDescent="0.25">
      <c r="A2" s="24"/>
      <c r="B2" s="25"/>
      <c r="C2" s="25"/>
      <c r="D2" s="25"/>
      <c r="E2" s="25"/>
      <c r="F2" s="12"/>
      <c r="G2" s="13"/>
      <c r="H2" s="14"/>
      <c r="I2" s="13"/>
      <c r="J2" s="13"/>
      <c r="K2" s="13"/>
      <c r="L2" s="15">
        <v>9.9999999999999998E-13</v>
      </c>
      <c r="M2" s="14"/>
      <c r="N2" s="13"/>
      <c r="O2" s="13"/>
      <c r="P2" s="2"/>
      <c r="Q2" s="14"/>
    </row>
    <row r="3" spans="1:17" ht="53.45" customHeight="1" x14ac:dyDescent="0.25">
      <c r="A3" s="26" t="s">
        <v>7</v>
      </c>
      <c r="B3" s="26" t="s">
        <v>222</v>
      </c>
      <c r="C3" s="26" t="s">
        <v>654</v>
      </c>
      <c r="E3" s="26" t="s">
        <v>471</v>
      </c>
      <c r="G3">
        <v>3.53</v>
      </c>
      <c r="I3">
        <f>G3/(G3+759.75)</f>
        <v>4.6247772770149883E-3</v>
      </c>
      <c r="J3">
        <f>I3*1.292/28.94</f>
        <v>2.0646897864213422E-4</v>
      </c>
      <c r="K3">
        <f>J3*1000000*24.45</f>
        <v>5048.1665278001819</v>
      </c>
      <c r="L3" s="1">
        <f>L$2/J3</f>
        <v>4.8433426007946045E-9</v>
      </c>
      <c r="N3">
        <v>-4.3889200000000006</v>
      </c>
      <c r="O3">
        <v>-4.74</v>
      </c>
      <c r="P3">
        <v>0.33</v>
      </c>
    </row>
    <row r="4" spans="1:17" ht="50.1" customHeight="1" x14ac:dyDescent="0.25">
      <c r="A4" s="26" t="s">
        <v>1</v>
      </c>
      <c r="B4" s="26" t="s">
        <v>216</v>
      </c>
      <c r="C4" s="26" t="s">
        <v>654</v>
      </c>
      <c r="E4" s="26" t="s">
        <v>466</v>
      </c>
      <c r="G4">
        <v>1.65</v>
      </c>
      <c r="I4">
        <f t="shared" ref="I4:I66" si="0">G4/(G4+759.75)</f>
        <v>2.1670606776989757E-3</v>
      </c>
      <c r="J4">
        <f>I4*1.292/28.94</f>
        <v>9.6746454581447014E-5</v>
      </c>
      <c r="K4">
        <f>J4*1000000*24.45</f>
        <v>2365.4508145163795</v>
      </c>
      <c r="L4" s="1">
        <f>L$2/J4</f>
        <v>1.0336296087813116E-8</v>
      </c>
      <c r="N4">
        <v>-4.5499600000000004</v>
      </c>
      <c r="O4">
        <v>-4.66</v>
      </c>
      <c r="P4">
        <v>0.79</v>
      </c>
    </row>
    <row r="5" spans="1:17" ht="50.1" customHeight="1" x14ac:dyDescent="0.25">
      <c r="A5" s="26" t="s">
        <v>2</v>
      </c>
      <c r="B5" s="26" t="s">
        <v>217</v>
      </c>
      <c r="C5" s="26" t="s">
        <v>654</v>
      </c>
      <c r="E5" s="26" t="s">
        <v>467</v>
      </c>
      <c r="G5">
        <v>0.49099999999999999</v>
      </c>
      <c r="I5">
        <f t="shared" si="0"/>
        <v>6.4584782983290829E-4</v>
      </c>
      <c r="J5">
        <f>I5*1.292/28.94</f>
        <v>2.8833289431379318E-5</v>
      </c>
      <c r="K5">
        <f t="shared" ref="K5:K71" si="1">J5*1000000*24.45</f>
        <v>704.97392659722425</v>
      </c>
      <c r="L5" s="1">
        <f>L$2/J5</f>
        <v>3.4682133732258043E-8</v>
      </c>
      <c r="N5">
        <v>-4.3153199999999998</v>
      </c>
      <c r="O5">
        <v>-4.2210000000000001</v>
      </c>
      <c r="P5">
        <v>1.18</v>
      </c>
    </row>
    <row r="6" spans="1:17" ht="50.1" customHeight="1" x14ac:dyDescent="0.25">
      <c r="A6" s="26" t="s">
        <v>3</v>
      </c>
      <c r="B6" s="26" t="s">
        <v>218</v>
      </c>
      <c r="C6" s="26" t="s">
        <v>654</v>
      </c>
      <c r="E6" s="26" t="s">
        <v>702</v>
      </c>
      <c r="G6">
        <v>0.19600000000000001</v>
      </c>
      <c r="I6">
        <f t="shared" si="0"/>
        <v>2.5791306224389626E-4</v>
      </c>
      <c r="J6">
        <f t="shared" ref="J6:J72" si="2">I6*1.292/28.94</f>
        <v>1.151429427847664E-5</v>
      </c>
      <c r="K6">
        <f t="shared" si="1"/>
        <v>281.52449510875385</v>
      </c>
      <c r="L6" s="1">
        <f t="shared" ref="L6:L72" si="3">L$2/J6</f>
        <v>8.6848570638781838E-8</v>
      </c>
      <c r="N6">
        <v>-4.9193600000000002</v>
      </c>
      <c r="O6">
        <v>-4.7149999999999999</v>
      </c>
      <c r="P6">
        <v>1.39</v>
      </c>
    </row>
    <row r="7" spans="1:17" ht="50.1" customHeight="1" x14ac:dyDescent="0.25">
      <c r="A7" s="26" t="s">
        <v>6</v>
      </c>
      <c r="B7" s="26" t="s">
        <v>221</v>
      </c>
      <c r="C7" s="26" t="s">
        <v>654</v>
      </c>
      <c r="E7" s="26" t="s">
        <v>470</v>
      </c>
      <c r="G7">
        <v>1.1399999999999999</v>
      </c>
      <c r="I7">
        <f t="shared" si="0"/>
        <v>1.4982454756929384E-3</v>
      </c>
      <c r="J7">
        <f t="shared" si="2"/>
        <v>6.6887807691612863E-5</v>
      </c>
      <c r="K7">
        <f t="shared" si="1"/>
        <v>1635.4068980599345</v>
      </c>
      <c r="L7" s="1">
        <f t="shared" si="3"/>
        <v>1.4950407772527296E-8</v>
      </c>
      <c r="N7">
        <v>-4.5518400000000003</v>
      </c>
      <c r="O7">
        <v>-4.468</v>
      </c>
      <c r="P7">
        <v>1.1599999999999999</v>
      </c>
    </row>
    <row r="8" spans="1:17" ht="50.1" customHeight="1" x14ac:dyDescent="0.25">
      <c r="A8" s="26" t="s">
        <v>9</v>
      </c>
      <c r="B8" s="26" t="s">
        <v>224</v>
      </c>
      <c r="C8" s="26" t="s">
        <v>654</v>
      </c>
      <c r="E8" s="26" t="s">
        <v>473</v>
      </c>
      <c r="G8">
        <v>0.17799999999999999</v>
      </c>
      <c r="I8">
        <f t="shared" si="0"/>
        <v>2.3423271678369529E-4</v>
      </c>
      <c r="J8">
        <f t="shared" si="2"/>
        <v>1.0457106775554054E-5</v>
      </c>
      <c r="K8">
        <f t="shared" si="1"/>
        <v>255.67626066229661</v>
      </c>
      <c r="L8" s="1">
        <f t="shared" si="3"/>
        <v>9.5628745260374993E-8</v>
      </c>
      <c r="N8">
        <v>-4.8803599999999996</v>
      </c>
      <c r="O8">
        <v>-4.4139999999999997</v>
      </c>
      <c r="P8">
        <v>1.89</v>
      </c>
    </row>
    <row r="9" spans="1:17" ht="50.1" customHeight="1" x14ac:dyDescent="0.25">
      <c r="A9" s="26" t="s">
        <v>5</v>
      </c>
      <c r="B9" s="26" t="s">
        <v>220</v>
      </c>
      <c r="C9" s="26" t="s">
        <v>654</v>
      </c>
      <c r="E9" s="26" t="s">
        <v>469</v>
      </c>
      <c r="G9">
        <v>4.3499999999999997E-2</v>
      </c>
      <c r="I9">
        <f t="shared" si="0"/>
        <v>5.7252398184506709E-5</v>
      </c>
      <c r="J9">
        <f t="shared" si="2"/>
        <v>2.5559812872972588E-6</v>
      </c>
      <c r="K9">
        <f t="shared" si="1"/>
        <v>62.493742474417978</v>
      </c>
      <c r="L9" s="1">
        <f t="shared" si="3"/>
        <v>3.9123917102594214E-7</v>
      </c>
      <c r="N9">
        <v>-4.9910800000000002</v>
      </c>
      <c r="O9">
        <v>-4.5090000000000003</v>
      </c>
      <c r="P9">
        <v>1.92</v>
      </c>
    </row>
    <row r="10" spans="1:17" ht="50.1" customHeight="1" x14ac:dyDescent="0.25">
      <c r="A10" s="26" t="s">
        <v>4</v>
      </c>
      <c r="B10" s="26" t="s">
        <v>219</v>
      </c>
      <c r="C10" s="26" t="s">
        <v>654</v>
      </c>
      <c r="E10" s="26" t="s">
        <v>468</v>
      </c>
      <c r="G10">
        <v>1.0699999999999999E-2</v>
      </c>
      <c r="I10">
        <f t="shared" si="0"/>
        <v>1.4083381780605392E-5</v>
      </c>
      <c r="J10">
        <f t="shared" si="2"/>
        <v>6.2873978094478807E-7</v>
      </c>
      <c r="K10">
        <f t="shared" si="1"/>
        <v>15.372687644100068</v>
      </c>
      <c r="L10" s="1">
        <f t="shared" si="3"/>
        <v>1.5904831065362692E-6</v>
      </c>
      <c r="N10">
        <v>-5.3200799999999999</v>
      </c>
      <c r="O10">
        <v>-4.5759999999999996</v>
      </c>
      <c r="P10">
        <v>2.42</v>
      </c>
    </row>
    <row r="11" spans="1:17" ht="50.1" customHeight="1" x14ac:dyDescent="0.25">
      <c r="A11" s="26" t="s">
        <v>10</v>
      </c>
      <c r="B11" s="27" t="s">
        <v>225</v>
      </c>
      <c r="C11" s="27" t="s">
        <v>654</v>
      </c>
      <c r="E11" s="26" t="s">
        <v>474</v>
      </c>
      <c r="G11">
        <v>0.13300000000000001</v>
      </c>
      <c r="I11">
        <f t="shared" si="0"/>
        <v>1.7502694493757591E-4</v>
      </c>
      <c r="J11">
        <f>I11*1.292/28.94</f>
        <v>7.8139188963147225E-6</v>
      </c>
      <c r="K11">
        <f>J11*1000000*24.45</f>
        <v>191.05031701489494</v>
      </c>
      <c r="L11" s="1">
        <f>L$2/J11</f>
        <v>1.279767570241393E-7</v>
      </c>
      <c r="N11" s="11">
        <v>-4.7476000000000003</v>
      </c>
      <c r="O11" s="11">
        <v>-4.5380000000000003</v>
      </c>
      <c r="P11" s="11">
        <v>1.4</v>
      </c>
    </row>
    <row r="12" spans="1:17" s="17" customFormat="1" ht="50.1" customHeight="1" x14ac:dyDescent="0.25">
      <c r="A12" s="28" t="s">
        <v>635</v>
      </c>
      <c r="B12" s="29" t="s">
        <v>226</v>
      </c>
      <c r="C12" s="29" t="s">
        <v>654</v>
      </c>
      <c r="D12" s="28"/>
      <c r="E12" s="28" t="s">
        <v>475</v>
      </c>
      <c r="G12" s="17">
        <v>0.115</v>
      </c>
      <c r="H12" s="18"/>
      <c r="I12" s="17">
        <f t="shared" si="0"/>
        <v>1.513426727116001E-4</v>
      </c>
      <c r="J12" s="17">
        <f>I12*1.292/28.94</f>
        <v>6.7565560865026717E-6</v>
      </c>
      <c r="K12" s="17">
        <f>J12*1000000*24.45</f>
        <v>165.19779631499031</v>
      </c>
      <c r="L12" s="19">
        <f>L$2/J12</f>
        <v>1.4800439561179163E-7</v>
      </c>
      <c r="M12" s="18"/>
      <c r="N12" s="23">
        <v>-4.9261599999999994</v>
      </c>
      <c r="O12" s="23">
        <v>-4.4859999999999998</v>
      </c>
      <c r="P12" s="23">
        <v>1.84</v>
      </c>
      <c r="Q12" s="18"/>
    </row>
    <row r="13" spans="1:17" ht="50.1" customHeight="1" x14ac:dyDescent="0.25">
      <c r="A13" s="26" t="s">
        <v>25</v>
      </c>
      <c r="B13" s="26" t="s">
        <v>241</v>
      </c>
      <c r="C13" s="26" t="s">
        <v>449</v>
      </c>
      <c r="E13" s="26" t="s">
        <v>490</v>
      </c>
      <c r="G13">
        <v>155</v>
      </c>
      <c r="I13">
        <f t="shared" si="0"/>
        <v>0.16944520360754303</v>
      </c>
      <c r="J13">
        <f t="shared" si="2"/>
        <v>7.5647271271923142E-3</v>
      </c>
      <c r="K13">
        <f t="shared" si="1"/>
        <v>184957.57825985207</v>
      </c>
      <c r="L13" s="1">
        <f t="shared" si="3"/>
        <v>1.321924747827824E-10</v>
      </c>
      <c r="N13">
        <v>-1.8867600000000002</v>
      </c>
      <c r="O13">
        <v>-2.0230000000000001</v>
      </c>
      <c r="P13">
        <v>0.74</v>
      </c>
    </row>
    <row r="14" spans="1:17" ht="50.1" customHeight="1" x14ac:dyDescent="0.25">
      <c r="A14" s="26" t="s">
        <v>26</v>
      </c>
      <c r="B14" s="26" t="s">
        <v>242</v>
      </c>
      <c r="C14" s="26" t="s">
        <v>449</v>
      </c>
      <c r="E14" s="26" t="s">
        <v>491</v>
      </c>
      <c r="G14">
        <v>111</v>
      </c>
      <c r="I14">
        <f t="shared" si="0"/>
        <v>0.12747631352282515</v>
      </c>
      <c r="J14">
        <f t="shared" si="2"/>
        <v>5.6910641697128566E-3</v>
      </c>
      <c r="K14">
        <f t="shared" si="1"/>
        <v>139146.51894947933</v>
      </c>
      <c r="L14" s="1">
        <f t="shared" si="3"/>
        <v>1.7571406158480464E-10</v>
      </c>
      <c r="N14">
        <v>-2.26512</v>
      </c>
      <c r="O14">
        <v>-2.3279999999999998</v>
      </c>
      <c r="P14">
        <v>0.88</v>
      </c>
    </row>
    <row r="15" spans="1:17" ht="50.1" customHeight="1" x14ac:dyDescent="0.25">
      <c r="A15" s="26" t="s">
        <v>23</v>
      </c>
      <c r="B15" s="26" t="s">
        <v>239</v>
      </c>
      <c r="C15" s="26" t="s">
        <v>449</v>
      </c>
      <c r="E15" s="26" t="s">
        <v>488</v>
      </c>
      <c r="G15">
        <v>173</v>
      </c>
      <c r="I15">
        <f t="shared" si="0"/>
        <v>0.18547306352184401</v>
      </c>
      <c r="J15">
        <f t="shared" si="2"/>
        <v>8.2802763673193655E-3</v>
      </c>
      <c r="K15">
        <f t="shared" si="1"/>
        <v>202452.75718095849</v>
      </c>
      <c r="L15" s="1">
        <f t="shared" si="3"/>
        <v>1.2076891587179443E-10</v>
      </c>
      <c r="N15">
        <v>-1.9967600000000001</v>
      </c>
      <c r="O15">
        <v>-2.133</v>
      </c>
      <c r="P15">
        <v>0.74</v>
      </c>
    </row>
    <row r="16" spans="1:17" ht="50.1" customHeight="1" x14ac:dyDescent="0.25">
      <c r="A16" s="26" t="s">
        <v>11</v>
      </c>
      <c r="B16" s="26" t="s">
        <v>227</v>
      </c>
      <c r="C16" s="26" t="s">
        <v>449</v>
      </c>
      <c r="E16" s="26" t="s">
        <v>476</v>
      </c>
      <c r="G16">
        <v>10.4</v>
      </c>
      <c r="I16">
        <f t="shared" si="0"/>
        <v>1.3503862883853796E-2</v>
      </c>
      <c r="J16">
        <f t="shared" si="2"/>
        <v>6.0286768645262975E-4</v>
      </c>
      <c r="K16">
        <f t="shared" si="1"/>
        <v>14740.114933766798</v>
      </c>
      <c r="L16" s="1">
        <f t="shared" si="3"/>
        <v>1.6587387622052867E-9</v>
      </c>
      <c r="N16">
        <v>-2.3075199999999998</v>
      </c>
      <c r="O16">
        <v>-2.1869999999999998</v>
      </c>
      <c r="P16">
        <v>1.23</v>
      </c>
    </row>
    <row r="17" spans="1:17" ht="50.1" customHeight="1" x14ac:dyDescent="0.25">
      <c r="A17" s="26" t="s">
        <v>12</v>
      </c>
      <c r="B17" s="26" t="s">
        <v>228</v>
      </c>
      <c r="C17" s="26" t="s">
        <v>449</v>
      </c>
      <c r="E17" s="26" t="s">
        <v>477</v>
      </c>
      <c r="G17">
        <v>17.899999999999999</v>
      </c>
      <c r="I17">
        <f t="shared" si="0"/>
        <v>2.3018067253905997E-2</v>
      </c>
      <c r="J17">
        <f t="shared" si="2"/>
        <v>1.0276206942656028E-3</v>
      </c>
      <c r="K17">
        <f t="shared" si="1"/>
        <v>25125.325974793988</v>
      </c>
      <c r="L17" s="1">
        <f t="shared" si="3"/>
        <v>9.7312170295933725E-10</v>
      </c>
      <c r="N17">
        <v>-2.5225999999999997</v>
      </c>
      <c r="O17">
        <v>-2.444</v>
      </c>
      <c r="P17">
        <v>1.1499999999999999</v>
      </c>
    </row>
    <row r="18" spans="1:17" ht="50.1" customHeight="1" x14ac:dyDescent="0.25">
      <c r="A18" s="26" t="s">
        <v>22</v>
      </c>
      <c r="B18" s="26" t="s">
        <v>238</v>
      </c>
      <c r="C18" s="26" t="s">
        <v>449</v>
      </c>
      <c r="D18" s="26" t="s">
        <v>462</v>
      </c>
      <c r="E18" s="26" t="s">
        <v>487</v>
      </c>
      <c r="G18">
        <v>1.98</v>
      </c>
      <c r="I18">
        <f t="shared" si="0"/>
        <v>2.5993462250403685E-3</v>
      </c>
      <c r="J18">
        <f t="shared" si="2"/>
        <v>1.1604544999143594E-4</v>
      </c>
      <c r="K18">
        <f t="shared" si="1"/>
        <v>2837.3112522906085</v>
      </c>
      <c r="L18" s="1">
        <f t="shared" si="3"/>
        <v>8.6173133033117558E-9</v>
      </c>
      <c r="N18">
        <v>-4.0968399999999994</v>
      </c>
      <c r="O18">
        <v>-4.4059999999999997</v>
      </c>
      <c r="P18">
        <v>0.41</v>
      </c>
    </row>
    <row r="19" spans="1:17" ht="50.1" customHeight="1" x14ac:dyDescent="0.25">
      <c r="A19" s="26" t="s">
        <v>18</v>
      </c>
      <c r="B19" s="26" t="s">
        <v>234</v>
      </c>
      <c r="C19" s="26" t="s">
        <v>449</v>
      </c>
      <c r="E19" s="26" t="s">
        <v>483</v>
      </c>
      <c r="G19">
        <v>26</v>
      </c>
      <c r="I19">
        <f t="shared" si="0"/>
        <v>3.3089405027044223E-2</v>
      </c>
      <c r="J19">
        <f t="shared" si="2"/>
        <v>1.4772464165494518E-3</v>
      </c>
      <c r="K19">
        <f t="shared" si="1"/>
        <v>36118.6748846341</v>
      </c>
      <c r="L19" s="1">
        <f t="shared" si="3"/>
        <v>6.7693513336508701E-10</v>
      </c>
      <c r="N19">
        <v>-2.3834400000000002</v>
      </c>
      <c r="O19">
        <v>-2.2210000000000001</v>
      </c>
      <c r="P19">
        <v>1.31</v>
      </c>
    </row>
    <row r="20" spans="1:17" ht="50.1" customHeight="1" x14ac:dyDescent="0.25">
      <c r="A20" s="26" t="s">
        <v>17</v>
      </c>
      <c r="B20" s="26" t="s">
        <v>233</v>
      </c>
      <c r="C20" s="26" t="s">
        <v>449</v>
      </c>
      <c r="E20" s="26" t="s">
        <v>482</v>
      </c>
      <c r="G20">
        <v>50</v>
      </c>
      <c r="I20">
        <f t="shared" si="0"/>
        <v>6.1747452917567149E-2</v>
      </c>
      <c r="J20">
        <f t="shared" si="2"/>
        <v>2.7566589208533774E-3</v>
      </c>
      <c r="K20">
        <f t="shared" si="1"/>
        <v>67400.31061486507</v>
      </c>
      <c r="L20" s="1">
        <f t="shared" si="3"/>
        <v>3.6275797213622299E-10</v>
      </c>
      <c r="N20">
        <v>-1.9015199999999999</v>
      </c>
      <c r="O20">
        <v>-1.7809999999999999</v>
      </c>
      <c r="P20">
        <v>1.23</v>
      </c>
    </row>
    <row r="21" spans="1:17" ht="50.1" customHeight="1" x14ac:dyDescent="0.25">
      <c r="A21" s="26" t="s">
        <v>15</v>
      </c>
      <c r="B21" s="26" t="s">
        <v>231</v>
      </c>
      <c r="C21" s="26" t="s">
        <v>449</v>
      </c>
      <c r="E21" s="26" t="s">
        <v>480</v>
      </c>
      <c r="G21">
        <v>17.899999999999999</v>
      </c>
      <c r="I21">
        <f t="shared" si="0"/>
        <v>2.3018067253905997E-2</v>
      </c>
      <c r="J21">
        <f t="shared" si="2"/>
        <v>1.0276206942656028E-3</v>
      </c>
      <c r="K21">
        <f t="shared" si="1"/>
        <v>25125.325974793988</v>
      </c>
      <c r="L21" s="1">
        <f t="shared" si="3"/>
        <v>9.7312170295933725E-10</v>
      </c>
      <c r="N21">
        <v>-2.44652</v>
      </c>
      <c r="O21">
        <v>-2.0640000000000001</v>
      </c>
      <c r="P21">
        <v>1.73</v>
      </c>
    </row>
    <row r="22" spans="1:17" ht="50.1" customHeight="1" x14ac:dyDescent="0.25">
      <c r="A22" s="26" t="s">
        <v>24</v>
      </c>
      <c r="B22" s="26" t="s">
        <v>240</v>
      </c>
      <c r="C22" s="26" t="s">
        <v>449</v>
      </c>
      <c r="E22" s="26" t="s">
        <v>489</v>
      </c>
      <c r="G22">
        <v>7.46</v>
      </c>
      <c r="I22">
        <f t="shared" si="0"/>
        <v>9.7235437494297521E-3</v>
      </c>
      <c r="J22">
        <f t="shared" si="2"/>
        <v>4.3409877416251692E-4</v>
      </c>
      <c r="K22">
        <f t="shared" si="1"/>
        <v>10613.715028273538</v>
      </c>
      <c r="L22" s="1">
        <f t="shared" si="3"/>
        <v>2.3036231832933539E-9</v>
      </c>
      <c r="N22">
        <v>-2.6553599999999999</v>
      </c>
      <c r="O22">
        <v>-2.3199999999999998</v>
      </c>
      <c r="P22">
        <v>1.64</v>
      </c>
    </row>
    <row r="23" spans="1:17" ht="50.1" customHeight="1" x14ac:dyDescent="0.25">
      <c r="A23" s="26" t="s">
        <v>16</v>
      </c>
      <c r="B23" s="26" t="s">
        <v>232</v>
      </c>
      <c r="C23" s="26" t="s">
        <v>449</v>
      </c>
      <c r="E23" s="26" t="s">
        <v>481</v>
      </c>
      <c r="G23">
        <v>11.3</v>
      </c>
      <c r="I23">
        <f t="shared" si="0"/>
        <v>1.4655340120614748E-2</v>
      </c>
      <c r="J23">
        <f t="shared" si="2"/>
        <v>6.542743412520475E-4</v>
      </c>
      <c r="K23">
        <f t="shared" si="1"/>
        <v>15997.007643612562</v>
      </c>
      <c r="L23" s="1">
        <f t="shared" si="3"/>
        <v>1.5284108468725169E-9</v>
      </c>
      <c r="N23">
        <v>-2.4687200000000002</v>
      </c>
      <c r="O23">
        <v>-2.06</v>
      </c>
      <c r="P23">
        <v>1.78</v>
      </c>
    </row>
    <row r="24" spans="1:17" ht="50.1" customHeight="1" x14ac:dyDescent="0.25">
      <c r="A24" s="26" t="s">
        <v>637</v>
      </c>
      <c r="B24" s="26" t="s">
        <v>246</v>
      </c>
      <c r="C24" s="26" t="s">
        <v>449</v>
      </c>
      <c r="E24" s="26" t="s">
        <v>656</v>
      </c>
      <c r="G24">
        <v>4.72</v>
      </c>
      <c r="I24">
        <f>G24/(G24+759.75)</f>
        <v>6.1742121993014765E-3</v>
      </c>
      <c r="J24">
        <f>I24*1.292/28.94</f>
        <v>2.756420926571357E-4</v>
      </c>
      <c r="K24">
        <f>J24*1000000*24.45</f>
        <v>6739.4491654669682</v>
      </c>
      <c r="L24" s="1">
        <f>L$2/J24</f>
        <v>3.6278929330429766E-9</v>
      </c>
      <c r="N24" s="11">
        <v>-3.00292</v>
      </c>
      <c r="O24" s="11">
        <v>-2.6989999999999998</v>
      </c>
      <c r="P24" s="11">
        <v>1.58</v>
      </c>
    </row>
    <row r="25" spans="1:17" ht="50.1" customHeight="1" x14ac:dyDescent="0.25">
      <c r="A25" s="26" t="s">
        <v>13</v>
      </c>
      <c r="B25" s="26" t="s">
        <v>229</v>
      </c>
      <c r="C25" s="26" t="s">
        <v>449</v>
      </c>
      <c r="E25" s="26" t="s">
        <v>478</v>
      </c>
      <c r="G25">
        <v>3.52</v>
      </c>
      <c r="I25">
        <f t="shared" si="0"/>
        <v>4.6117363449369167E-3</v>
      </c>
      <c r="J25">
        <f t="shared" si="2"/>
        <v>2.0588677808080496E-4</v>
      </c>
      <c r="K25">
        <f t="shared" si="1"/>
        <v>5033.9317240756809</v>
      </c>
      <c r="L25" s="1">
        <f t="shared" si="3"/>
        <v>4.8570384622150298E-9</v>
      </c>
      <c r="N25">
        <v>-2.6329600000000002</v>
      </c>
      <c r="O25">
        <v>-1.9570000000000001</v>
      </c>
      <c r="P25">
        <v>2.29</v>
      </c>
    </row>
    <row r="26" spans="1:17" ht="50.1" customHeight="1" x14ac:dyDescent="0.25">
      <c r="A26" s="26" t="s">
        <v>14</v>
      </c>
      <c r="B26" s="26" t="s">
        <v>230</v>
      </c>
      <c r="C26" s="26" t="s">
        <v>449</v>
      </c>
      <c r="E26" s="26" t="s">
        <v>479</v>
      </c>
      <c r="G26">
        <v>1.18</v>
      </c>
      <c r="I26">
        <f t="shared" si="0"/>
        <v>1.5507339702732184E-3</v>
      </c>
      <c r="J26">
        <f t="shared" si="2"/>
        <v>6.92311088318244E-5</v>
      </c>
      <c r="K26">
        <f t="shared" si="1"/>
        <v>1692.7006109381066</v>
      </c>
      <c r="L26" s="1">
        <f t="shared" si="3"/>
        <v>1.4444373589757044E-8</v>
      </c>
      <c r="N26">
        <v>-2.6097199999999998</v>
      </c>
      <c r="O26">
        <v>-1.677</v>
      </c>
      <c r="P26">
        <v>2.78</v>
      </c>
    </row>
    <row r="27" spans="1:17" ht="50.1" customHeight="1" x14ac:dyDescent="0.25">
      <c r="A27" s="26" t="s">
        <v>19</v>
      </c>
      <c r="B27" s="26" t="s">
        <v>235</v>
      </c>
      <c r="C27" s="26" t="s">
        <v>449</v>
      </c>
      <c r="E27" s="26" t="s">
        <v>484</v>
      </c>
      <c r="G27">
        <v>0.317</v>
      </c>
      <c r="I27">
        <f t="shared" si="0"/>
        <v>4.1706849527738999E-4</v>
      </c>
      <c r="J27">
        <f t="shared" si="2"/>
        <v>1.8619643949495089E-5</v>
      </c>
      <c r="K27">
        <f t="shared" si="1"/>
        <v>455.25029456515489</v>
      </c>
      <c r="L27" s="1">
        <f t="shared" si="3"/>
        <v>5.3706719780058799E-8</v>
      </c>
      <c r="N27">
        <v>-3.2401559999999998</v>
      </c>
      <c r="O27">
        <v>-2.0249999999999999</v>
      </c>
      <c r="P27">
        <v>3.319</v>
      </c>
    </row>
    <row r="28" spans="1:17" ht="50.1" customHeight="1" x14ac:dyDescent="0.25">
      <c r="A28" s="26" t="s">
        <v>28</v>
      </c>
      <c r="B28" s="26" t="s">
        <v>244</v>
      </c>
      <c r="C28" s="26" t="s">
        <v>449</v>
      </c>
      <c r="E28" s="26" t="s">
        <v>492</v>
      </c>
      <c r="G28">
        <v>0.23300000000000001</v>
      </c>
      <c r="I28">
        <f t="shared" si="0"/>
        <v>3.0658580520880074E-4</v>
      </c>
      <c r="J28">
        <f t="shared" si="2"/>
        <v>1.3687244655486198E-5</v>
      </c>
      <c r="K28">
        <f t="shared" si="1"/>
        <v>334.65313182663755</v>
      </c>
      <c r="L28" s="1">
        <f t="shared" si="3"/>
        <v>7.3060723700819823E-8</v>
      </c>
      <c r="N28">
        <v>-3.0451600000000001</v>
      </c>
      <c r="O28">
        <v>-2.081</v>
      </c>
      <c r="P28">
        <v>2.84</v>
      </c>
    </row>
    <row r="29" spans="1:17" ht="50.1" customHeight="1" x14ac:dyDescent="0.25">
      <c r="A29" s="26" t="s">
        <v>636</v>
      </c>
      <c r="B29" s="26" t="s">
        <v>245</v>
      </c>
      <c r="C29" s="26" t="s">
        <v>449</v>
      </c>
      <c r="E29" s="26" t="s">
        <v>492</v>
      </c>
      <c r="G29">
        <v>0.03</v>
      </c>
      <c r="I29">
        <f t="shared" si="0"/>
        <v>3.9485114111979786E-5</v>
      </c>
      <c r="J29">
        <f t="shared" si="2"/>
        <v>1.7627770363744949E-6</v>
      </c>
      <c r="K29">
        <f t="shared" si="1"/>
        <v>43.099898539356396</v>
      </c>
      <c r="L29" s="1">
        <f t="shared" si="3"/>
        <v>5.6728671826625385E-7</v>
      </c>
      <c r="N29">
        <v>-3.2669199999999998</v>
      </c>
      <c r="O29">
        <v>-2.0459999999999998</v>
      </c>
      <c r="P29">
        <v>3.33</v>
      </c>
    </row>
    <row r="30" spans="1:17" ht="50.1" customHeight="1" x14ac:dyDescent="0.25">
      <c r="A30" s="26" t="s">
        <v>20</v>
      </c>
      <c r="B30" s="26" t="s">
        <v>236</v>
      </c>
      <c r="C30" s="26" t="s">
        <v>449</v>
      </c>
      <c r="E30" s="26" t="s">
        <v>485</v>
      </c>
      <c r="G30">
        <v>1.78E-2</v>
      </c>
      <c r="I30">
        <f t="shared" si="0"/>
        <v>2.3428210566438851E-5</v>
      </c>
      <c r="J30">
        <f t="shared" si="2"/>
        <v>1.0459311697249133E-6</v>
      </c>
      <c r="K30">
        <f t="shared" si="1"/>
        <v>25.57301709977413</v>
      </c>
      <c r="L30" s="1">
        <f t="shared" si="3"/>
        <v>9.5608585817650556E-7</v>
      </c>
      <c r="N30">
        <v>-3.5047200000000003</v>
      </c>
      <c r="O30">
        <v>-1.655</v>
      </c>
      <c r="P30">
        <v>4.53</v>
      </c>
    </row>
    <row r="31" spans="1:17" s="17" customFormat="1" ht="50.1" customHeight="1" x14ac:dyDescent="0.25">
      <c r="A31" s="28" t="s">
        <v>27</v>
      </c>
      <c r="B31" s="29" t="s">
        <v>243</v>
      </c>
      <c r="C31" s="29" t="s">
        <v>449</v>
      </c>
      <c r="D31" s="29"/>
      <c r="E31" s="28"/>
      <c r="G31" s="17">
        <v>6.7000000000000004E-2</v>
      </c>
      <c r="H31" s="18"/>
      <c r="I31" s="17">
        <f t="shared" si="0"/>
        <v>8.8179127342504838E-5</v>
      </c>
      <c r="J31" s="17">
        <f t="shared" si="2"/>
        <v>3.9366770050627595E-6</v>
      </c>
      <c r="K31" s="17">
        <f t="shared" si="1"/>
        <v>96.251752773784474</v>
      </c>
      <c r="L31" s="19">
        <f t="shared" si="3"/>
        <v>2.5402134813548357E-7</v>
      </c>
      <c r="M31" s="18"/>
      <c r="N31" s="17">
        <v>0.52400000000000002</v>
      </c>
      <c r="Q31" s="18"/>
    </row>
    <row r="32" spans="1:17" ht="50.1" customHeight="1" x14ac:dyDescent="0.25">
      <c r="A32" s="26" t="s">
        <v>29</v>
      </c>
      <c r="B32" s="26" t="s">
        <v>247</v>
      </c>
      <c r="C32" s="26" t="s">
        <v>450</v>
      </c>
      <c r="E32" s="26" t="s">
        <v>493</v>
      </c>
      <c r="G32">
        <v>11.5</v>
      </c>
      <c r="I32">
        <f t="shared" si="0"/>
        <v>1.4910858995137763E-2</v>
      </c>
      <c r="J32">
        <f t="shared" si="2"/>
        <v>6.6568174919550761E-4</v>
      </c>
      <c r="K32">
        <f t="shared" si="1"/>
        <v>16275.918767830159</v>
      </c>
      <c r="L32" s="1">
        <f t="shared" si="3"/>
        <v>1.5022193431148203E-9</v>
      </c>
      <c r="N32">
        <v>-2.3487200000000001</v>
      </c>
      <c r="O32">
        <v>-1.94</v>
      </c>
      <c r="P32">
        <v>1.78</v>
      </c>
    </row>
    <row r="33" spans="1:16" ht="50.1" customHeight="1" x14ac:dyDescent="0.25">
      <c r="A33" s="26" t="s">
        <v>35</v>
      </c>
      <c r="B33" s="26" t="s">
        <v>253</v>
      </c>
      <c r="C33" s="26" t="s">
        <v>450</v>
      </c>
      <c r="D33" s="26" t="s">
        <v>462</v>
      </c>
      <c r="E33" s="26" t="s">
        <v>498</v>
      </c>
      <c r="G33">
        <v>2.4300000000000002</v>
      </c>
      <c r="I33">
        <f t="shared" si="0"/>
        <v>3.1882232543493667E-3</v>
      </c>
      <c r="J33">
        <f t="shared" si="2"/>
        <v>1.4233532980716592E-4</v>
      </c>
      <c r="K33">
        <f t="shared" si="1"/>
        <v>3480.0988137852069</v>
      </c>
      <c r="L33" s="1">
        <f t="shared" si="3"/>
        <v>7.0256625769216058E-9</v>
      </c>
      <c r="N33">
        <v>-2.4570400000000001</v>
      </c>
      <c r="O33">
        <v>-2.347</v>
      </c>
      <c r="P33">
        <v>1.21</v>
      </c>
    </row>
    <row r="34" spans="1:16" ht="50.1" customHeight="1" x14ac:dyDescent="0.25">
      <c r="A34" s="26" t="s">
        <v>45</v>
      </c>
      <c r="B34" s="26" t="s">
        <v>265</v>
      </c>
      <c r="C34" s="26" t="s">
        <v>450</v>
      </c>
      <c r="D34" s="26" t="s">
        <v>462</v>
      </c>
      <c r="E34" s="26" t="s">
        <v>470</v>
      </c>
      <c r="G34">
        <v>1.62</v>
      </c>
      <c r="I34">
        <f t="shared" si="0"/>
        <v>2.1277434099058277E-3</v>
      </c>
      <c r="J34">
        <f t="shared" si="2"/>
        <v>9.499117089144192E-5</v>
      </c>
      <c r="K34">
        <f t="shared" si="1"/>
        <v>2322.5341282957552</v>
      </c>
      <c r="L34" s="1">
        <f t="shared" si="3"/>
        <v>1.0527294174979934E-8</v>
      </c>
      <c r="N34" s="11">
        <v>-2.5488800000000005</v>
      </c>
      <c r="O34" s="11">
        <v>-2.2240000000000002</v>
      </c>
      <c r="P34" s="11">
        <v>1.62</v>
      </c>
    </row>
    <row r="35" spans="1:16" ht="50.1" customHeight="1" x14ac:dyDescent="0.25">
      <c r="A35" s="26" t="s">
        <v>44</v>
      </c>
      <c r="B35" s="27" t="s">
        <v>262</v>
      </c>
      <c r="C35" s="27" t="s">
        <v>450</v>
      </c>
      <c r="D35" s="27" t="s">
        <v>462</v>
      </c>
      <c r="E35" s="26" t="s">
        <v>507</v>
      </c>
      <c r="G35">
        <v>0.32400000000000001</v>
      </c>
      <c r="I35">
        <f t="shared" si="0"/>
        <v>4.2627428381973337E-4</v>
      </c>
      <c r="J35">
        <f t="shared" si="2"/>
        <v>1.9030628012961146E-5</v>
      </c>
      <c r="K35">
        <f t="shared" si="1"/>
        <v>465.29885491689998</v>
      </c>
      <c r="L35" s="1">
        <f t="shared" si="3"/>
        <v>5.2546873351679844E-8</v>
      </c>
      <c r="N35">
        <v>-2.7245599999999999</v>
      </c>
      <c r="O35">
        <v>-2.101</v>
      </c>
      <c r="P35">
        <v>2.19</v>
      </c>
    </row>
    <row r="36" spans="1:16" ht="50.1" customHeight="1" x14ac:dyDescent="0.25">
      <c r="A36" s="26" t="s">
        <v>39</v>
      </c>
      <c r="B36" s="26" t="s">
        <v>257</v>
      </c>
      <c r="C36" s="26" t="s">
        <v>450</v>
      </c>
      <c r="E36" s="26" t="s">
        <v>502</v>
      </c>
      <c r="G36">
        <v>5.6</v>
      </c>
      <c r="I36">
        <f t="shared" si="0"/>
        <v>7.3169138302737304E-3</v>
      </c>
      <c r="J36">
        <f t="shared" si="2"/>
        <v>3.2665696851118383E-4</v>
      </c>
      <c r="K36">
        <f t="shared" si="1"/>
        <v>7986.7628800984448</v>
      </c>
      <c r="L36" s="1">
        <f t="shared" si="3"/>
        <v>3.0613153748341442E-9</v>
      </c>
      <c r="N36">
        <v>-2.2750000000000004</v>
      </c>
      <c r="O36">
        <v>-1.62</v>
      </c>
      <c r="P36">
        <v>2.25</v>
      </c>
    </row>
    <row r="37" spans="1:16" ht="50.1" customHeight="1" x14ac:dyDescent="0.25">
      <c r="A37" s="26" t="s">
        <v>36</v>
      </c>
      <c r="B37" s="26" t="s">
        <v>254</v>
      </c>
      <c r="C37" s="26" t="s">
        <v>450</v>
      </c>
      <c r="E37" s="26" t="s">
        <v>499</v>
      </c>
      <c r="G37">
        <v>1.32</v>
      </c>
      <c r="I37">
        <f t="shared" si="0"/>
        <v>1.7344002522764004E-3</v>
      </c>
      <c r="J37">
        <f t="shared" si="2"/>
        <v>7.7430723080204201E-5</v>
      </c>
      <c r="K37">
        <f t="shared" si="1"/>
        <v>1893.1811793109928</v>
      </c>
      <c r="L37" s="1">
        <f t="shared" si="3"/>
        <v>1.2914770264565154E-8</v>
      </c>
      <c r="N37">
        <v>-2.6229200000000001</v>
      </c>
      <c r="O37">
        <v>-1.6639999999999999</v>
      </c>
      <c r="P37">
        <v>2.83</v>
      </c>
    </row>
    <row r="38" spans="1:16" ht="50.1" customHeight="1" x14ac:dyDescent="0.25">
      <c r="A38" s="26" t="s">
        <v>43</v>
      </c>
      <c r="B38" s="26" t="s">
        <v>261</v>
      </c>
      <c r="C38" s="26" t="s">
        <v>450</v>
      </c>
      <c r="D38" s="26" t="s">
        <v>462</v>
      </c>
      <c r="E38" s="26" t="s">
        <v>506</v>
      </c>
      <c r="G38">
        <v>4.9000000000000002E-2</v>
      </c>
      <c r="I38">
        <f t="shared" si="0"/>
        <v>6.449074031421469E-5</v>
      </c>
      <c r="J38">
        <f t="shared" si="2"/>
        <v>2.8791304936408216E-6</v>
      </c>
      <c r="K38">
        <f t="shared" si="1"/>
        <v>70.394740569518078</v>
      </c>
      <c r="L38" s="1">
        <f t="shared" si="3"/>
        <v>3.4732708441271239E-7</v>
      </c>
      <c r="N38">
        <v>-0.80643600000000015</v>
      </c>
      <c r="P38">
        <v>2.5390000000000001</v>
      </c>
    </row>
    <row r="39" spans="1:16" ht="50.1" customHeight="1" x14ac:dyDescent="0.25">
      <c r="A39" s="26" t="s">
        <v>30</v>
      </c>
      <c r="B39" s="26" t="s">
        <v>248</v>
      </c>
      <c r="C39" s="26" t="s">
        <v>450</v>
      </c>
      <c r="E39" s="26" t="s">
        <v>494</v>
      </c>
      <c r="G39">
        <v>12.8</v>
      </c>
      <c r="I39">
        <f t="shared" si="0"/>
        <v>1.6568506892757753E-2</v>
      </c>
      <c r="J39">
        <f t="shared" si="2"/>
        <v>7.396859331528341E-4</v>
      </c>
      <c r="K39">
        <f t="shared" si="1"/>
        <v>18085.321065586792</v>
      </c>
      <c r="L39" s="1">
        <f t="shared" si="3"/>
        <v>1.351925128192724E-9</v>
      </c>
      <c r="N39">
        <v>-2.2324000000000002</v>
      </c>
      <c r="O39">
        <v>-1.7869999999999999</v>
      </c>
      <c r="P39">
        <v>1.85</v>
      </c>
    </row>
    <row r="40" spans="1:16" ht="50.1" customHeight="1" x14ac:dyDescent="0.25">
      <c r="A40" s="26" t="s">
        <v>37</v>
      </c>
      <c r="B40" s="26" t="s">
        <v>255</v>
      </c>
      <c r="C40" s="26" t="s">
        <v>450</v>
      </c>
      <c r="E40" s="26" t="s">
        <v>500</v>
      </c>
      <c r="G40">
        <v>22.5</v>
      </c>
      <c r="I40">
        <f t="shared" si="0"/>
        <v>2.8763183125599234E-2</v>
      </c>
      <c r="J40">
        <f t="shared" si="2"/>
        <v>1.2841061713294475E-3</v>
      </c>
      <c r="K40">
        <f t="shared" si="1"/>
        <v>31396.395889004991</v>
      </c>
      <c r="L40" s="1">
        <f t="shared" si="3"/>
        <v>7.787518059855521E-10</v>
      </c>
      <c r="N40">
        <v>-2.1794799999999999</v>
      </c>
      <c r="O40">
        <v>-1.776</v>
      </c>
      <c r="P40">
        <v>1.77</v>
      </c>
    </row>
    <row r="41" spans="1:16" ht="50.1" customHeight="1" x14ac:dyDescent="0.25">
      <c r="A41" s="26" t="s">
        <v>639</v>
      </c>
      <c r="B41" s="26" t="s">
        <v>264</v>
      </c>
      <c r="C41" s="26" t="s">
        <v>450</v>
      </c>
      <c r="E41" s="26" t="s">
        <v>663</v>
      </c>
      <c r="G41">
        <v>25.4</v>
      </c>
      <c r="I41">
        <f t="shared" si="0"/>
        <v>3.2350506272686749E-2</v>
      </c>
      <c r="J41">
        <f t="shared" si="2"/>
        <v>1.4442589531551929E-3</v>
      </c>
      <c r="K41">
        <f t="shared" si="1"/>
        <v>35312.131404644468</v>
      </c>
      <c r="L41" s="1">
        <f t="shared" si="3"/>
        <v>6.9239660783501119E-10</v>
      </c>
      <c r="N41">
        <v>-2.1794799999999999</v>
      </c>
      <c r="O41">
        <v>-1.776</v>
      </c>
      <c r="P41">
        <v>1.77</v>
      </c>
    </row>
    <row r="42" spans="1:16" ht="50.1" customHeight="1" x14ac:dyDescent="0.25">
      <c r="A42" s="26" t="s">
        <v>638</v>
      </c>
      <c r="B42" s="26" t="s">
        <v>263</v>
      </c>
      <c r="C42" s="26" t="s">
        <v>450</v>
      </c>
      <c r="E42" s="26" t="s">
        <v>664</v>
      </c>
      <c r="G42">
        <v>8.0299999999999994</v>
      </c>
      <c r="I42">
        <f t="shared" si="0"/>
        <v>1.0458725155643544E-2</v>
      </c>
      <c r="J42">
        <f t="shared" si="2"/>
        <v>4.6692027992714088E-4</v>
      </c>
      <c r="K42">
        <f t="shared" si="1"/>
        <v>11416.200844218594</v>
      </c>
      <c r="L42" s="1">
        <f t="shared" si="3"/>
        <v>2.1416932247107404E-9</v>
      </c>
      <c r="N42">
        <v>-2.3122400000000001</v>
      </c>
      <c r="O42">
        <v>-1.6519999999999999</v>
      </c>
      <c r="P42">
        <v>2.2599999999999998</v>
      </c>
    </row>
    <row r="43" spans="1:16" ht="50.1" customHeight="1" x14ac:dyDescent="0.25">
      <c r="A43" s="26" t="s">
        <v>31</v>
      </c>
      <c r="B43" s="26" t="s">
        <v>249</v>
      </c>
      <c r="C43" s="26" t="s">
        <v>450</v>
      </c>
      <c r="G43">
        <v>12.1</v>
      </c>
      <c r="I43">
        <f t="shared" si="0"/>
        <v>1.5676621105137008E-2</v>
      </c>
      <c r="J43">
        <f t="shared" si="2"/>
        <v>6.9986850268959966E-4</v>
      </c>
      <c r="K43">
        <f t="shared" si="1"/>
        <v>17111.784890760711</v>
      </c>
      <c r="L43" s="1">
        <f t="shared" si="3"/>
        <v>1.4288398408515211E-9</v>
      </c>
      <c r="N43">
        <v>-1.4490399999999999</v>
      </c>
      <c r="O43">
        <v>-1.077</v>
      </c>
      <c r="P43">
        <v>1.71</v>
      </c>
    </row>
    <row r="44" spans="1:16" ht="50.1" customHeight="1" x14ac:dyDescent="0.25">
      <c r="A44" s="26" t="s">
        <v>32</v>
      </c>
      <c r="B44" s="26" t="s">
        <v>250</v>
      </c>
      <c r="C44" s="26" t="s">
        <v>450</v>
      </c>
      <c r="E44" s="26" t="s">
        <v>495</v>
      </c>
      <c r="G44">
        <v>19.100000000000001</v>
      </c>
      <c r="I44">
        <f t="shared" si="0"/>
        <v>2.4523335687231175E-2</v>
      </c>
      <c r="J44">
        <f t="shared" si="2"/>
        <v>1.0948220355184062E-3</v>
      </c>
      <c r="K44">
        <f t="shared" si="1"/>
        <v>26768.398768425031</v>
      </c>
      <c r="L44" s="1">
        <f t="shared" si="3"/>
        <v>9.1339045758838115E-10</v>
      </c>
      <c r="N44">
        <v>-2.3890400000000001</v>
      </c>
      <c r="O44">
        <v>-1.8859999999999999</v>
      </c>
      <c r="P44">
        <v>1.96</v>
      </c>
    </row>
    <row r="45" spans="1:16" ht="50.1" customHeight="1" x14ac:dyDescent="0.25">
      <c r="A45" s="26" t="s">
        <v>40</v>
      </c>
      <c r="B45" s="26" t="s">
        <v>258</v>
      </c>
      <c r="C45" s="26" t="s">
        <v>450</v>
      </c>
      <c r="E45" s="26" t="s">
        <v>503</v>
      </c>
      <c r="G45">
        <v>5.8400000000000001E-2</v>
      </c>
      <c r="I45">
        <f t="shared" si="0"/>
        <v>7.6861482447417013E-5</v>
      </c>
      <c r="J45">
        <f t="shared" si="2"/>
        <v>3.4314110339344429E-6</v>
      </c>
      <c r="K45">
        <f t="shared" si="1"/>
        <v>83.89799977969713</v>
      </c>
      <c r="L45" s="1">
        <f t="shared" si="3"/>
        <v>2.9142530291785063E-7</v>
      </c>
      <c r="N45">
        <v>-3.0419200000000002</v>
      </c>
      <c r="O45">
        <v>-1.1659999999999999</v>
      </c>
      <c r="P45">
        <v>4.58</v>
      </c>
    </row>
    <row r="46" spans="1:16" ht="50.1" customHeight="1" x14ac:dyDescent="0.25">
      <c r="A46" s="26" t="s">
        <v>42</v>
      </c>
      <c r="B46" s="26" t="s">
        <v>260</v>
      </c>
      <c r="C46" s="26" t="s">
        <v>450</v>
      </c>
      <c r="D46" s="26" t="s">
        <v>674</v>
      </c>
      <c r="E46" s="26" t="s">
        <v>505</v>
      </c>
      <c r="G46">
        <v>6.65</v>
      </c>
      <c r="I46">
        <f t="shared" si="0"/>
        <v>8.6769311064718163E-3</v>
      </c>
      <c r="J46">
        <f t="shared" si="2"/>
        <v>3.8737370385492692E-4</v>
      </c>
      <c r="K46">
        <f t="shared" si="1"/>
        <v>9471.2870592529634</v>
      </c>
      <c r="L46" s="1">
        <f t="shared" si="3"/>
        <v>2.5814865336716409E-9</v>
      </c>
      <c r="N46">
        <v>-2.3935599999999999</v>
      </c>
      <c r="O46">
        <v>-2.032</v>
      </c>
      <c r="P46">
        <v>1.69</v>
      </c>
    </row>
    <row r="47" spans="1:16" ht="50.1" customHeight="1" x14ac:dyDescent="0.25">
      <c r="A47" s="26" t="s">
        <v>33</v>
      </c>
      <c r="B47" s="26" t="s">
        <v>251</v>
      </c>
      <c r="C47" s="26" t="s">
        <v>450</v>
      </c>
      <c r="D47" s="26" t="s">
        <v>674</v>
      </c>
      <c r="E47" s="26" t="s">
        <v>496</v>
      </c>
      <c r="G47">
        <v>3.03</v>
      </c>
      <c r="I47">
        <f t="shared" si="0"/>
        <v>3.9723118068119246E-3</v>
      </c>
      <c r="J47">
        <f t="shared" si="2"/>
        <v>1.7734025067038723E-4</v>
      </c>
      <c r="K47">
        <f t="shared" si="1"/>
        <v>4335.969128890968</v>
      </c>
      <c r="L47" s="1">
        <f t="shared" si="3"/>
        <v>5.6388777856113785E-9</v>
      </c>
      <c r="N47">
        <v>-2.5283199999999999</v>
      </c>
      <c r="O47">
        <v>-1.91</v>
      </c>
      <c r="P47">
        <v>2.1800000000000002</v>
      </c>
    </row>
    <row r="48" spans="1:16" ht="50.1" customHeight="1" x14ac:dyDescent="0.25">
      <c r="A48" s="26" t="s">
        <v>38</v>
      </c>
      <c r="B48" s="26" t="s">
        <v>256</v>
      </c>
      <c r="C48" s="26" t="s">
        <v>450</v>
      </c>
      <c r="D48" s="26" t="s">
        <v>674</v>
      </c>
      <c r="E48" s="26" t="s">
        <v>501</v>
      </c>
      <c r="G48">
        <v>2.78</v>
      </c>
      <c r="I48">
        <f t="shared" si="0"/>
        <v>3.6457581996773895E-3</v>
      </c>
      <c r="J48">
        <f t="shared" si="2"/>
        <v>1.6276156164420134E-4</v>
      </c>
      <c r="K48">
        <f t="shared" si="1"/>
        <v>3979.520182200723</v>
      </c>
      <c r="L48" s="1">
        <f t="shared" si="3"/>
        <v>6.143956778849367E-9</v>
      </c>
      <c r="N48">
        <v>-2.6244000000000001</v>
      </c>
      <c r="O48">
        <v>-1.786</v>
      </c>
      <c r="P48">
        <v>2.6</v>
      </c>
    </row>
    <row r="49" spans="1:17" ht="50.1" customHeight="1" x14ac:dyDescent="0.25">
      <c r="A49" s="26" t="s">
        <v>34</v>
      </c>
      <c r="B49" s="26" t="s">
        <v>252</v>
      </c>
      <c r="C49" s="26" t="s">
        <v>450</v>
      </c>
      <c r="D49" s="26" t="s">
        <v>674</v>
      </c>
      <c r="E49" s="26" t="s">
        <v>497</v>
      </c>
      <c r="G49">
        <v>7.6899999999999996E-2</v>
      </c>
      <c r="I49">
        <f t="shared" si="0"/>
        <v>1.0120726181186793E-4</v>
      </c>
      <c r="J49">
        <f t="shared" si="2"/>
        <v>4.5183062287813876E-6</v>
      </c>
      <c r="K49">
        <f t="shared" si="1"/>
        <v>110.47258729370492</v>
      </c>
      <c r="L49" s="1">
        <f t="shared" si="3"/>
        <v>2.2132187358839233E-7</v>
      </c>
      <c r="N49">
        <v>-3.06236</v>
      </c>
      <c r="O49">
        <v>-1.417</v>
      </c>
      <c r="P49">
        <v>4.1399999999999997</v>
      </c>
    </row>
    <row r="50" spans="1:17" s="17" customFormat="1" ht="50.1" customHeight="1" x14ac:dyDescent="0.25">
      <c r="A50" s="28" t="s">
        <v>41</v>
      </c>
      <c r="B50" s="28" t="s">
        <v>259</v>
      </c>
      <c r="C50" s="28" t="s">
        <v>450</v>
      </c>
      <c r="D50" s="28" t="s">
        <v>676</v>
      </c>
      <c r="E50" s="28" t="s">
        <v>504</v>
      </c>
      <c r="G50" s="17">
        <v>1.8200000000000001E-2</v>
      </c>
      <c r="H50" s="18"/>
      <c r="I50" s="17">
        <f t="shared" si="0"/>
        <v>2.3954674596804658E-5</v>
      </c>
      <c r="J50" s="17">
        <f t="shared" si="2"/>
        <v>1.069434677922309E-6</v>
      </c>
      <c r="K50" s="17">
        <f t="shared" si="1"/>
        <v>26.147677875200454</v>
      </c>
      <c r="L50" s="19">
        <f t="shared" si="3"/>
        <v>9.3507347446670962E-7</v>
      </c>
      <c r="M50" s="18"/>
      <c r="N50" s="17">
        <v>-3.6122399999999999</v>
      </c>
      <c r="O50" s="17">
        <v>-1.38</v>
      </c>
      <c r="P50" s="17">
        <v>5.26</v>
      </c>
      <c r="Q50" s="18"/>
    </row>
    <row r="51" spans="1:17" ht="50.1" customHeight="1" x14ac:dyDescent="0.25">
      <c r="A51" s="26" t="s">
        <v>46</v>
      </c>
      <c r="B51" s="26" t="s">
        <v>266</v>
      </c>
      <c r="C51" s="26" t="s">
        <v>451</v>
      </c>
      <c r="D51" s="26" t="s">
        <v>462</v>
      </c>
      <c r="E51" s="26" t="s">
        <v>508</v>
      </c>
      <c r="G51">
        <v>2.89</v>
      </c>
      <c r="I51">
        <f t="shared" si="0"/>
        <v>3.7894681632224905E-3</v>
      </c>
      <c r="J51">
        <f t="shared" si="2"/>
        <v>1.6917736236639452E-4</v>
      </c>
      <c r="K51">
        <f t="shared" si="1"/>
        <v>4136.3865098583465</v>
      </c>
      <c r="L51" s="1">
        <f t="shared" si="3"/>
        <v>5.9109563242525204E-9</v>
      </c>
      <c r="N51">
        <v>-2.69604</v>
      </c>
      <c r="O51">
        <v>-2.1930000000000001</v>
      </c>
      <c r="P51">
        <v>1.96</v>
      </c>
    </row>
    <row r="52" spans="1:17" ht="50.1" customHeight="1" x14ac:dyDescent="0.25">
      <c r="A52" s="26" t="s">
        <v>47</v>
      </c>
      <c r="B52" s="26" t="s">
        <v>267</v>
      </c>
      <c r="C52" s="26" t="s">
        <v>451</v>
      </c>
      <c r="E52" s="26" t="s">
        <v>509</v>
      </c>
      <c r="G52">
        <v>1.2</v>
      </c>
      <c r="I52">
        <f t="shared" si="0"/>
        <v>1.5769761482357578E-3</v>
      </c>
      <c r="J52">
        <f t="shared" si="2"/>
        <v>7.0402667018679989E-5</v>
      </c>
      <c r="K52">
        <f t="shared" si="1"/>
        <v>1721.3452086067257</v>
      </c>
      <c r="L52" s="1">
        <f t="shared" si="3"/>
        <v>1.4204007352941179E-8</v>
      </c>
      <c r="N52">
        <v>-1.6278800000000002</v>
      </c>
      <c r="O52">
        <v>-0.124</v>
      </c>
      <c r="P52">
        <v>3.87</v>
      </c>
    </row>
    <row r="53" spans="1:17" ht="50.1" customHeight="1" x14ac:dyDescent="0.25">
      <c r="A53" s="26" t="s">
        <v>49</v>
      </c>
      <c r="B53" s="26" t="s">
        <v>269</v>
      </c>
      <c r="C53" s="26" t="s">
        <v>451</v>
      </c>
      <c r="D53" s="26" t="s">
        <v>461</v>
      </c>
      <c r="E53" s="26" t="s">
        <v>511</v>
      </c>
      <c r="G53">
        <v>7.4899999999999999E-4</v>
      </c>
      <c r="I53">
        <f t="shared" si="0"/>
        <v>9.8584963685241458E-7</v>
      </c>
      <c r="J53">
        <f t="shared" si="2"/>
        <v>4.4012361120017954E-8</v>
      </c>
      <c r="K53">
        <f t="shared" si="1"/>
        <v>1.0761022293844389</v>
      </c>
      <c r="L53" s="1">
        <f t="shared" si="3"/>
        <v>2.2720889644458866E-5</v>
      </c>
      <c r="N53">
        <v>-5.07972</v>
      </c>
      <c r="O53">
        <v>-3.492</v>
      </c>
      <c r="P53">
        <v>4.03</v>
      </c>
    </row>
    <row r="54" spans="1:17" ht="50.1" customHeight="1" x14ac:dyDescent="0.25">
      <c r="A54" s="26" t="s">
        <v>653</v>
      </c>
      <c r="B54" s="26" t="s">
        <v>436</v>
      </c>
      <c r="C54" s="26" t="s">
        <v>451</v>
      </c>
      <c r="D54" s="26" t="s">
        <v>461</v>
      </c>
      <c r="E54" s="26" t="s">
        <v>626</v>
      </c>
      <c r="G54">
        <v>8.0100000000000005E-2</v>
      </c>
      <c r="I54">
        <f t="shared" si="0"/>
        <v>1.0541830338124273E-4</v>
      </c>
      <c r="J54">
        <f>I54*1.292/28.94</f>
        <v>4.7063043527493301E-6</v>
      </c>
      <c r="K54">
        <f>J54*1000000*24.45</f>
        <v>115.06914142472112</v>
      </c>
      <c r="L54" s="1">
        <f>L$2/J54</f>
        <v>2.1248094577984946E-7</v>
      </c>
      <c r="N54" s="11">
        <v>-3.4207999999999998</v>
      </c>
      <c r="O54" s="11">
        <v>-2.399</v>
      </c>
      <c r="P54" s="11">
        <v>2.95</v>
      </c>
    </row>
    <row r="55" spans="1:17" ht="50.1" customHeight="1" x14ac:dyDescent="0.25">
      <c r="A55" s="26" t="s">
        <v>651</v>
      </c>
      <c r="B55" s="26" t="s">
        <v>434</v>
      </c>
      <c r="C55" s="26" t="s">
        <v>451</v>
      </c>
      <c r="D55" s="26" t="s">
        <v>461</v>
      </c>
      <c r="E55" s="16" t="s">
        <v>624</v>
      </c>
      <c r="G55">
        <v>1.66E-4</v>
      </c>
      <c r="I55">
        <f t="shared" si="0"/>
        <v>2.1849287756522845E-7</v>
      </c>
      <c r="J55">
        <f t="shared" si="2"/>
        <v>9.7544159576459979E-9</v>
      </c>
      <c r="K55">
        <f t="shared" si="1"/>
        <v>0.23849547016444464</v>
      </c>
      <c r="L55" s="1">
        <f t="shared" si="3"/>
        <v>1.0251767039072699E-4</v>
      </c>
      <c r="N55">
        <v>-4.2643599999999999</v>
      </c>
      <c r="O55">
        <v>-2.6190000000000002</v>
      </c>
      <c r="P55">
        <v>4.1399999999999997</v>
      </c>
    </row>
    <row r="56" spans="1:17" ht="50.1" customHeight="1" x14ac:dyDescent="0.25">
      <c r="A56" s="26" t="s">
        <v>641</v>
      </c>
      <c r="B56" s="26" t="s">
        <v>271</v>
      </c>
      <c r="C56" s="26" t="s">
        <v>451</v>
      </c>
      <c r="D56" s="26" t="s">
        <v>449</v>
      </c>
      <c r="E56" s="26" t="s">
        <v>513</v>
      </c>
      <c r="G56">
        <v>0.68600000000000005</v>
      </c>
      <c r="I56">
        <f t="shared" si="0"/>
        <v>9.0211405036058265E-4</v>
      </c>
      <c r="J56">
        <f t="shared" si="2"/>
        <v>4.027406195804674E-5</v>
      </c>
      <c r="K56">
        <f t="shared" si="1"/>
        <v>984.70081487424272</v>
      </c>
      <c r="L56" s="1">
        <f t="shared" si="3"/>
        <v>2.4829876883084061E-8</v>
      </c>
      <c r="N56">
        <v>-3.04508</v>
      </c>
      <c r="O56">
        <v>-3.218</v>
      </c>
      <c r="P56">
        <v>0.67</v>
      </c>
    </row>
    <row r="57" spans="1:17" ht="50.1" customHeight="1" x14ac:dyDescent="0.25">
      <c r="A57" s="26" t="s">
        <v>50</v>
      </c>
      <c r="B57" s="26" t="s">
        <v>272</v>
      </c>
      <c r="C57" s="26" t="s">
        <v>451</v>
      </c>
      <c r="D57" s="26" t="s">
        <v>461</v>
      </c>
      <c r="E57" s="26" t="s">
        <v>514</v>
      </c>
      <c r="G57">
        <v>1.37</v>
      </c>
      <c r="I57">
        <f t="shared" si="0"/>
        <v>1.7999789783476982E-3</v>
      </c>
      <c r="J57">
        <f t="shared" si="2"/>
        <v>8.0358425709233793E-5</v>
      </c>
      <c r="K57">
        <f t="shared" si="1"/>
        <v>1964.7635085907664</v>
      </c>
      <c r="L57" s="1">
        <f t="shared" si="3"/>
        <v>1.244424577975639E-8</v>
      </c>
      <c r="N57">
        <v>-3.1110000000000002</v>
      </c>
      <c r="O57">
        <v>-2.5870000000000002</v>
      </c>
      <c r="P57">
        <v>2</v>
      </c>
    </row>
    <row r="58" spans="1:17" ht="50.1" customHeight="1" x14ac:dyDescent="0.25">
      <c r="A58" s="26" t="s">
        <v>201</v>
      </c>
      <c r="B58" s="26" t="s">
        <v>432</v>
      </c>
      <c r="C58" s="26" t="s">
        <v>451</v>
      </c>
      <c r="D58" s="26" t="s">
        <v>462</v>
      </c>
      <c r="E58" s="26" t="s">
        <v>596</v>
      </c>
      <c r="G58">
        <v>2.48</v>
      </c>
      <c r="I58">
        <f t="shared" si="0"/>
        <v>3.2536111147553888E-3</v>
      </c>
      <c r="J58">
        <f t="shared" si="2"/>
        <v>1.4525451141202358E-4</v>
      </c>
      <c r="K58">
        <f t="shared" si="1"/>
        <v>3551.4728040239766</v>
      </c>
      <c r="L58" s="1">
        <f t="shared" si="3"/>
        <v>6.8844677544192546E-9</v>
      </c>
      <c r="N58">
        <v>-3.9094720000000001</v>
      </c>
      <c r="O58">
        <v>-3.79</v>
      </c>
      <c r="P58">
        <v>1.228</v>
      </c>
    </row>
    <row r="59" spans="1:17" ht="50.1" customHeight="1" x14ac:dyDescent="0.25">
      <c r="A59" s="26" t="s">
        <v>652</v>
      </c>
      <c r="B59" s="27" t="s">
        <v>435</v>
      </c>
      <c r="C59" s="27" t="s">
        <v>451</v>
      </c>
      <c r="D59" s="26" t="s">
        <v>462</v>
      </c>
      <c r="E59" s="26" t="s">
        <v>625</v>
      </c>
      <c r="G59">
        <v>2.46</v>
      </c>
      <c r="I59">
        <f t="shared" si="0"/>
        <v>3.2274570000393591E-3</v>
      </c>
      <c r="J59">
        <f t="shared" si="2"/>
        <v>1.4408688472877858E-4</v>
      </c>
      <c r="K59">
        <f t="shared" si="1"/>
        <v>3522.9243316186362</v>
      </c>
      <c r="L59" s="1">
        <f t="shared" si="3"/>
        <v>6.9402569281884769E-9</v>
      </c>
      <c r="N59" s="11">
        <v>-2.4674</v>
      </c>
      <c r="O59" s="11">
        <v>-1.629</v>
      </c>
      <c r="P59" s="11">
        <v>2.6</v>
      </c>
    </row>
    <row r="60" spans="1:17" s="20" customFormat="1" ht="50.1" customHeight="1" x14ac:dyDescent="0.25">
      <c r="A60" s="30" t="s">
        <v>51</v>
      </c>
      <c r="B60" s="31" t="s">
        <v>273</v>
      </c>
      <c r="C60" s="31" t="s">
        <v>451</v>
      </c>
      <c r="D60" s="30" t="s">
        <v>677</v>
      </c>
      <c r="E60" s="30" t="s">
        <v>515</v>
      </c>
      <c r="G60" s="20">
        <v>8.5800000000000001E-2</v>
      </c>
      <c r="H60" s="21"/>
      <c r="I60" s="20">
        <f>G60/(G60+759.75)</f>
        <v>1.1291913331801424E-4</v>
      </c>
      <c r="J60" s="20">
        <f>I60*1.292/28.94</f>
        <v>5.04117208869642E-6</v>
      </c>
      <c r="K60" s="20">
        <f>J60*1000000*24.45</f>
        <v>123.25665756862747</v>
      </c>
      <c r="L60" s="22">
        <f>L$2/J60</f>
        <v>1.983665668232696E-7</v>
      </c>
      <c r="M60" s="21"/>
      <c r="N60" s="20">
        <v>-3.9809999999999999</v>
      </c>
      <c r="O60" s="20">
        <v>-3.1949999999999998</v>
      </c>
      <c r="P60" s="20">
        <v>2.5</v>
      </c>
      <c r="Q60" s="21"/>
    </row>
    <row r="61" spans="1:17" ht="50.1" customHeight="1" x14ac:dyDescent="0.25">
      <c r="A61" s="26" t="s">
        <v>640</v>
      </c>
      <c r="B61" s="27" t="s">
        <v>270</v>
      </c>
      <c r="C61" s="27" t="s">
        <v>666</v>
      </c>
      <c r="D61" s="26" t="s">
        <v>454</v>
      </c>
      <c r="E61" s="26" t="s">
        <v>512</v>
      </c>
      <c r="G61">
        <v>3.0400000000000002E-4</v>
      </c>
      <c r="I61">
        <f>G61/(G61+759.75)</f>
        <v>4.001314621389082E-7</v>
      </c>
      <c r="J61">
        <f>I61*1.292/28.94</f>
        <v>1.7863505497009997E-8</v>
      </c>
      <c r="K61">
        <f>J61*1000000*24.45</f>
        <v>0.43676270940189443</v>
      </c>
      <c r="L61" s="1">
        <f>L$2/J61</f>
        <v>5.5980053868339588E-5</v>
      </c>
      <c r="N61">
        <v>-3.26044</v>
      </c>
      <c r="O61">
        <v>-3.0979999999999999</v>
      </c>
      <c r="P61">
        <v>1.31</v>
      </c>
    </row>
    <row r="62" spans="1:17" ht="57" customHeight="1" x14ac:dyDescent="0.25">
      <c r="A62" s="26" t="s">
        <v>53</v>
      </c>
      <c r="B62" s="27" t="s">
        <v>276</v>
      </c>
      <c r="C62" s="27" t="s">
        <v>666</v>
      </c>
      <c r="D62" s="27" t="s">
        <v>454</v>
      </c>
      <c r="E62" s="26" t="s">
        <v>518</v>
      </c>
      <c r="G62">
        <v>5.8E-4</v>
      </c>
      <c r="I62">
        <f>G62/(G62+759.75)</f>
        <v>7.6340843333084393E-7</v>
      </c>
      <c r="J62">
        <f>I62*1.292/28.94</f>
        <v>3.4081675738198007E-8</v>
      </c>
      <c r="K62">
        <f>J62*1000000*24.45</f>
        <v>0.83329697179894124</v>
      </c>
      <c r="L62" s="1">
        <f>L$2/J62</f>
        <v>2.9341280272766095E-5</v>
      </c>
      <c r="N62" s="11">
        <v>-3.1266799999999999</v>
      </c>
      <c r="O62" s="11">
        <v>-3.2210000000000001</v>
      </c>
      <c r="P62" s="11">
        <v>0.82</v>
      </c>
    </row>
    <row r="63" spans="1:17" ht="50.1" customHeight="1" x14ac:dyDescent="0.25">
      <c r="A63" s="26" t="s">
        <v>642</v>
      </c>
      <c r="B63" s="27" t="s">
        <v>275</v>
      </c>
      <c r="C63" s="27" t="s">
        <v>666</v>
      </c>
      <c r="E63" s="26" t="s">
        <v>517</v>
      </c>
      <c r="G63">
        <v>4.59</v>
      </c>
      <c r="I63">
        <f>G63/(G63+759.75)</f>
        <v>6.005180940419185E-3</v>
      </c>
      <c r="J63">
        <f>I63*1.292/28.94</f>
        <v>2.680958457160189E-4</v>
      </c>
      <c r="K63">
        <f>J63*1000000*24.45</f>
        <v>6554.9434277566625</v>
      </c>
      <c r="L63" s="1">
        <f>L$2/J63</f>
        <v>3.7300093081608289E-9</v>
      </c>
      <c r="N63">
        <v>-3.3792</v>
      </c>
      <c r="O63">
        <v>-4.008</v>
      </c>
      <c r="P63">
        <v>-0.2</v>
      </c>
    </row>
    <row r="64" spans="1:17" ht="50.1" customHeight="1" x14ac:dyDescent="0.25">
      <c r="A64" s="26" t="s">
        <v>54</v>
      </c>
      <c r="B64" s="27" t="s">
        <v>277</v>
      </c>
      <c r="C64" s="27" t="s">
        <v>666</v>
      </c>
      <c r="G64">
        <v>1.3600000000000001E-3</v>
      </c>
      <c r="I64">
        <f>G64/(G64+759.75)</f>
        <v>1.7900593162478842E-6</v>
      </c>
      <c r="J64">
        <f>I64*1.292/28.94</f>
        <v>7.9915571409546179E-8</v>
      </c>
      <c r="K64">
        <f>J64*1000000*24.45</f>
        <v>1.9539357209634041</v>
      </c>
      <c r="L64" s="1">
        <f>L$2/J64</f>
        <v>1.2513205904206883E-5</v>
      </c>
      <c r="N64" s="11">
        <v>0.52400000000000002</v>
      </c>
      <c r="O64" s="11"/>
      <c r="P64" s="11"/>
    </row>
    <row r="65" spans="1:17" ht="50.1" customHeight="1" x14ac:dyDescent="0.25">
      <c r="A65" s="26" t="s">
        <v>67</v>
      </c>
      <c r="B65" s="26" t="s">
        <v>290</v>
      </c>
      <c r="C65" s="26" t="s">
        <v>452</v>
      </c>
      <c r="E65" s="26" t="s">
        <v>523</v>
      </c>
      <c r="G65">
        <v>56.8</v>
      </c>
      <c r="I65">
        <f t="shared" si="0"/>
        <v>6.956095768783295E-2</v>
      </c>
      <c r="J65">
        <f t="shared" si="2"/>
        <v>3.1054857405901923E-3</v>
      </c>
      <c r="K65">
        <f t="shared" si="1"/>
        <v>75929.126357430199</v>
      </c>
      <c r="L65" s="1">
        <f t="shared" si="3"/>
        <v>3.2201081683600054E-10</v>
      </c>
      <c r="N65">
        <v>-2.0388400000000004</v>
      </c>
      <c r="O65">
        <v>-3.2650000000000001</v>
      </c>
      <c r="P65">
        <v>-1.34</v>
      </c>
    </row>
    <row r="66" spans="1:17" ht="50.1" customHeight="1" x14ac:dyDescent="0.25">
      <c r="A66" s="26" t="s">
        <v>59</v>
      </c>
      <c r="B66" s="26" t="s">
        <v>282</v>
      </c>
      <c r="C66" s="26" t="s">
        <v>452</v>
      </c>
      <c r="E66" s="26" t="s">
        <v>519</v>
      </c>
      <c r="G66">
        <v>90.6</v>
      </c>
      <c r="I66">
        <f t="shared" si="0"/>
        <v>0.1065443640853766</v>
      </c>
      <c r="J66">
        <f t="shared" si="2"/>
        <v>4.7565763095475666E-3</v>
      </c>
      <c r="K66">
        <f t="shared" si="1"/>
        <v>116298.290768438</v>
      </c>
      <c r="L66" s="1">
        <f t="shared" si="3"/>
        <v>2.1023524798556579E-10</v>
      </c>
      <c r="N66">
        <v>-2.2609599999999999</v>
      </c>
      <c r="O66">
        <v>-2.633</v>
      </c>
      <c r="P66">
        <v>0.28999999999999998</v>
      </c>
    </row>
    <row r="67" spans="1:17" ht="50.1" customHeight="1" x14ac:dyDescent="0.25">
      <c r="A67" s="26" t="s">
        <v>60</v>
      </c>
      <c r="B67" s="26" t="s">
        <v>283</v>
      </c>
      <c r="C67" s="26" t="s">
        <v>452</v>
      </c>
      <c r="E67" s="26" t="s">
        <v>519</v>
      </c>
      <c r="G67">
        <v>35.4</v>
      </c>
      <c r="I67">
        <f t="shared" ref="I67:I129" si="4">G67/(G67+759.75)</f>
        <v>4.4519901905300883E-2</v>
      </c>
      <c r="J67">
        <f t="shared" si="2"/>
        <v>1.987550561909079E-3</v>
      </c>
      <c r="K67">
        <f t="shared" si="1"/>
        <v>48595.611238676982</v>
      </c>
      <c r="L67" s="1">
        <f t="shared" si="3"/>
        <v>5.0313185443668989E-10</v>
      </c>
      <c r="N67">
        <v>-2.4188400000000003</v>
      </c>
      <c r="O67">
        <v>-2.4660000000000002</v>
      </c>
      <c r="P67">
        <v>0.91</v>
      </c>
    </row>
    <row r="68" spans="1:17" ht="50.1" customHeight="1" x14ac:dyDescent="0.25">
      <c r="A68" s="26" t="s">
        <v>57</v>
      </c>
      <c r="B68" s="26" t="s">
        <v>280</v>
      </c>
      <c r="C68" s="26" t="s">
        <v>452</v>
      </c>
      <c r="E68" s="26" t="s">
        <v>521</v>
      </c>
      <c r="G68">
        <v>8.2100000000000009</v>
      </c>
      <c r="I68">
        <f t="shared" si="4"/>
        <v>1.0690660971925621E-2</v>
      </c>
      <c r="J68">
        <f t="shared" si="2"/>
        <v>4.7727484366717006E-4</v>
      </c>
      <c r="K68">
        <f t="shared" si="1"/>
        <v>11669.369927662307</v>
      </c>
      <c r="L68" s="1">
        <f t="shared" si="3"/>
        <v>2.0952288042597002E-9</v>
      </c>
      <c r="N68">
        <v>-3.0178799999999999</v>
      </c>
      <c r="O68">
        <v>-2.8239999999999998</v>
      </c>
      <c r="P68">
        <v>1.37</v>
      </c>
    </row>
    <row r="69" spans="1:17" ht="50.1" customHeight="1" x14ac:dyDescent="0.25">
      <c r="A69" s="26" t="s">
        <v>75</v>
      </c>
      <c r="B69" s="26" t="s">
        <v>299</v>
      </c>
      <c r="C69" s="26" t="s">
        <v>452</v>
      </c>
      <c r="D69" s="26" t="s">
        <v>462</v>
      </c>
      <c r="E69" s="26" t="s">
        <v>529</v>
      </c>
      <c r="G69">
        <v>1.32</v>
      </c>
      <c r="I69">
        <f t="shared" si="4"/>
        <v>1.7344002522764004E-3</v>
      </c>
      <c r="J69">
        <f t="shared" si="2"/>
        <v>7.7430723080204201E-5</v>
      </c>
      <c r="K69">
        <f t="shared" si="1"/>
        <v>1893.1811793109928</v>
      </c>
      <c r="L69" s="1">
        <f t="shared" si="3"/>
        <v>1.2914770264565154E-8</v>
      </c>
      <c r="N69">
        <v>-3.81168</v>
      </c>
      <c r="O69">
        <v>-3.7749999999999999</v>
      </c>
      <c r="P69">
        <v>1.07</v>
      </c>
    </row>
    <row r="70" spans="1:17" ht="50.1" customHeight="1" x14ac:dyDescent="0.25">
      <c r="A70" s="26" t="s">
        <v>645</v>
      </c>
      <c r="B70" s="27" t="s">
        <v>301</v>
      </c>
      <c r="C70" s="27" t="s">
        <v>452</v>
      </c>
      <c r="D70" s="26" t="s">
        <v>462</v>
      </c>
      <c r="E70" s="26" t="s">
        <v>531</v>
      </c>
      <c r="G70">
        <v>2.44</v>
      </c>
      <c r="I70">
        <f t="shared" si="4"/>
        <v>3.2013015127461656E-3</v>
      </c>
      <c r="J70">
        <f t="shared" si="2"/>
        <v>1.4291919676807347E-4</v>
      </c>
      <c r="K70">
        <f t="shared" si="1"/>
        <v>3494.3743609793964</v>
      </c>
      <c r="L70" s="1">
        <f t="shared" si="3"/>
        <v>6.9969606785768663E-9</v>
      </c>
      <c r="N70" s="11">
        <v>-3.6978799999999996</v>
      </c>
      <c r="O70" s="11">
        <v>-3.8969999999999998</v>
      </c>
      <c r="P70" s="11">
        <v>0.62</v>
      </c>
    </row>
    <row r="71" spans="1:17" ht="50.1" customHeight="1" x14ac:dyDescent="0.25">
      <c r="A71" s="26" t="s">
        <v>55</v>
      </c>
      <c r="B71" s="26" t="s">
        <v>278</v>
      </c>
      <c r="C71" s="26" t="s">
        <v>452</v>
      </c>
      <c r="E71" s="26" t="s">
        <v>519</v>
      </c>
      <c r="G71">
        <v>11.6</v>
      </c>
      <c r="I71">
        <f t="shared" si="4"/>
        <v>1.5038568743112723E-2</v>
      </c>
      <c r="J71">
        <f t="shared" si="2"/>
        <v>6.7138323483419626E-4</v>
      </c>
      <c r="K71">
        <f t="shared" si="1"/>
        <v>16415.3200916961</v>
      </c>
      <c r="L71" s="1">
        <f t="shared" si="3"/>
        <v>1.489462274474218E-9</v>
      </c>
      <c r="N71">
        <v>-2.6181200000000002</v>
      </c>
      <c r="O71">
        <v>-2.419</v>
      </c>
      <c r="P71">
        <v>1.38</v>
      </c>
    </row>
    <row r="72" spans="1:17" ht="50.1" customHeight="1" x14ac:dyDescent="0.25">
      <c r="A72" s="26" t="s">
        <v>69</v>
      </c>
      <c r="B72" s="26" t="s">
        <v>292</v>
      </c>
      <c r="C72" s="26" t="s">
        <v>452</v>
      </c>
      <c r="E72" s="26" t="s">
        <v>700</v>
      </c>
      <c r="G72">
        <v>5.49</v>
      </c>
      <c r="I72">
        <f t="shared" si="4"/>
        <v>7.1742198525952643E-3</v>
      </c>
      <c r="J72">
        <f t="shared" si="2"/>
        <v>3.2028652555470216E-4</v>
      </c>
      <c r="K72">
        <f t="shared" ref="K72:K136" si="5">J72*1000000*24.45</f>
        <v>7831.0055498124675</v>
      </c>
      <c r="L72" s="1">
        <f t="shared" si="3"/>
        <v>3.1222044020369149E-9</v>
      </c>
      <c r="N72">
        <v>-2.9491999999999998</v>
      </c>
      <c r="O72">
        <v>-2.5299999999999998</v>
      </c>
      <c r="P72">
        <v>1.8</v>
      </c>
    </row>
    <row r="73" spans="1:17" ht="50.1" customHeight="1" x14ac:dyDescent="0.25">
      <c r="A73" s="26" t="s">
        <v>643</v>
      </c>
      <c r="B73" s="26" t="s">
        <v>294</v>
      </c>
      <c r="C73" s="26" t="s">
        <v>453</v>
      </c>
      <c r="E73" s="26" t="s">
        <v>526</v>
      </c>
      <c r="G73">
        <v>3.72</v>
      </c>
      <c r="I73">
        <f t="shared" si="4"/>
        <v>4.8724900781956073E-3</v>
      </c>
      <c r="J73">
        <f t="shared" ref="J73:J137" si="6">I73*1.292/28.94</f>
        <v>2.1752789153520126E-4</v>
      </c>
      <c r="K73">
        <f t="shared" si="5"/>
        <v>5318.5569480356708</v>
      </c>
      <c r="L73" s="1">
        <f t="shared" ref="L73:L137" si="7">L$2/J73</f>
        <v>4.5971116298811541E-9</v>
      </c>
      <c r="N73">
        <v>-3.0462800000000003</v>
      </c>
      <c r="O73">
        <v>-2.407</v>
      </c>
      <c r="P73">
        <v>2.2200000000000002</v>
      </c>
    </row>
    <row r="74" spans="1:17" ht="50.1" customHeight="1" x14ac:dyDescent="0.25">
      <c r="A74" s="26" t="s">
        <v>56</v>
      </c>
      <c r="B74" s="26" t="s">
        <v>279</v>
      </c>
      <c r="C74" s="26" t="s">
        <v>452</v>
      </c>
      <c r="E74" s="26" t="s">
        <v>520</v>
      </c>
      <c r="G74">
        <v>1.35</v>
      </c>
      <c r="I74">
        <f t="shared" si="4"/>
        <v>1.7737485218762318E-3</v>
      </c>
      <c r="J74">
        <f t="shared" si="6"/>
        <v>7.9187390817694937E-5</v>
      </c>
      <c r="K74">
        <f t="shared" si="5"/>
        <v>1936.131705492641</v>
      </c>
      <c r="L74" s="1">
        <f t="shared" si="7"/>
        <v>1.2628273133814928E-8</v>
      </c>
      <c r="N74">
        <v>-2.83188</v>
      </c>
      <c r="O74">
        <v>-2.1139999999999999</v>
      </c>
      <c r="P74">
        <v>2.37</v>
      </c>
    </row>
    <row r="75" spans="1:17" ht="50.1" customHeight="1" x14ac:dyDescent="0.25">
      <c r="A75" s="26" t="s">
        <v>644</v>
      </c>
      <c r="B75" s="26" t="s">
        <v>300</v>
      </c>
      <c r="C75" s="26" t="s">
        <v>452</v>
      </c>
      <c r="E75" s="26" t="s">
        <v>530</v>
      </c>
      <c r="G75">
        <v>3.01</v>
      </c>
      <c r="I75">
        <f t="shared" si="4"/>
        <v>3.9461953956683622E-3</v>
      </c>
      <c r="J75">
        <f t="shared" si="6"/>
        <v>1.7617430722887092E-4</v>
      </c>
      <c r="K75">
        <f t="shared" si="5"/>
        <v>4307.461811745894</v>
      </c>
      <c r="L75" s="1">
        <f t="shared" si="7"/>
        <v>5.6761965789987963E-9</v>
      </c>
      <c r="N75">
        <v>-3.1968800000000002</v>
      </c>
      <c r="O75">
        <v>-2.4790000000000001</v>
      </c>
      <c r="P75">
        <v>2.37</v>
      </c>
    </row>
    <row r="76" spans="1:17" ht="50.1" customHeight="1" x14ac:dyDescent="0.25">
      <c r="A76" s="26" t="s">
        <v>65</v>
      </c>
      <c r="B76" s="26" t="s">
        <v>288</v>
      </c>
      <c r="C76" s="26" t="s">
        <v>452</v>
      </c>
      <c r="E76" s="26" t="s">
        <v>520</v>
      </c>
      <c r="G76">
        <v>2.08</v>
      </c>
      <c r="I76">
        <f t="shared" si="4"/>
        <v>2.730267907538427E-3</v>
      </c>
      <c r="J76">
        <f t="shared" si="6"/>
        <v>1.2189032952797676E-4</v>
      </c>
      <c r="K76">
        <f t="shared" si="5"/>
        <v>2980.2185569590315</v>
      </c>
      <c r="L76" s="1">
        <f t="shared" si="7"/>
        <v>8.2040962878066211E-9</v>
      </c>
      <c r="N76">
        <v>-3.0829599999999999</v>
      </c>
      <c r="O76">
        <v>-2.407</v>
      </c>
      <c r="P76">
        <v>2.29</v>
      </c>
    </row>
    <row r="77" spans="1:17" s="17" customFormat="1" ht="50.1" customHeight="1" x14ac:dyDescent="0.25">
      <c r="A77" s="28" t="s">
        <v>68</v>
      </c>
      <c r="B77" s="28" t="s">
        <v>291</v>
      </c>
      <c r="C77" s="28" t="s">
        <v>452</v>
      </c>
      <c r="D77" s="28"/>
      <c r="E77" s="28" t="s">
        <v>524</v>
      </c>
      <c r="G77" s="17">
        <v>0.624</v>
      </c>
      <c r="H77" s="18"/>
      <c r="I77" s="17">
        <f t="shared" si="4"/>
        <v>8.2064878599215645E-4</v>
      </c>
      <c r="J77" s="17">
        <f t="shared" si="6"/>
        <v>3.6637119264058951E-5</v>
      </c>
      <c r="K77" s="17">
        <f t="shared" si="5"/>
        <v>895.77756600624139</v>
      </c>
      <c r="L77" s="19">
        <f t="shared" si="7"/>
        <v>2.7294722404143849E-8</v>
      </c>
      <c r="M77" s="18"/>
      <c r="N77" s="17">
        <v>-2.94536</v>
      </c>
      <c r="O77" s="17">
        <v>-1.8240000000000001</v>
      </c>
      <c r="P77" s="17">
        <v>3.14</v>
      </c>
      <c r="Q77" s="18"/>
    </row>
    <row r="78" spans="1:17" ht="50.1" customHeight="1" x14ac:dyDescent="0.25">
      <c r="A78" s="26" t="s">
        <v>77</v>
      </c>
      <c r="B78" s="26" t="s">
        <v>303</v>
      </c>
      <c r="C78" s="26" t="s">
        <v>454</v>
      </c>
      <c r="E78" s="26" t="s">
        <v>478</v>
      </c>
      <c r="G78">
        <v>0.92800000000000005</v>
      </c>
      <c r="I78">
        <f t="shared" si="4"/>
        <v>1.2199642950105039E-3</v>
      </c>
      <c r="J78">
        <f t="shared" si="6"/>
        <v>5.4464197275520767E-5</v>
      </c>
      <c r="K78">
        <f t="shared" si="5"/>
        <v>1331.6496233864827</v>
      </c>
      <c r="L78" s="1">
        <f t="shared" si="7"/>
        <v>1.8360685551670759E-8</v>
      </c>
      <c r="N78">
        <v>-3.6947199999999998</v>
      </c>
      <c r="O78">
        <v>-3.1549999999999998</v>
      </c>
      <c r="P78">
        <v>2.0299999999999998</v>
      </c>
    </row>
    <row r="79" spans="1:17" ht="50.1" customHeight="1" x14ac:dyDescent="0.25">
      <c r="A79" s="26" t="s">
        <v>82</v>
      </c>
      <c r="B79" s="26" t="s">
        <v>309</v>
      </c>
      <c r="C79" s="26" t="s">
        <v>454</v>
      </c>
      <c r="E79" s="26" t="s">
        <v>533</v>
      </c>
      <c r="G79">
        <v>0.93700000000000006</v>
      </c>
      <c r="I79">
        <f t="shared" si="4"/>
        <v>1.2317812714033498E-3</v>
      </c>
      <c r="J79">
        <f t="shared" si="6"/>
        <v>5.4991755447585621E-5</v>
      </c>
      <c r="K79">
        <f t="shared" si="5"/>
        <v>1344.5484206934684</v>
      </c>
      <c r="L79" s="1">
        <f t="shared" si="7"/>
        <v>1.8184544062302784E-8</v>
      </c>
      <c r="N79">
        <v>-3.5176400000000001</v>
      </c>
      <c r="O79">
        <v>-3.198</v>
      </c>
      <c r="P79">
        <v>1.61</v>
      </c>
    </row>
    <row r="80" spans="1:17" ht="50.1" customHeight="1" x14ac:dyDescent="0.25">
      <c r="A80" s="26" t="s">
        <v>85</v>
      </c>
      <c r="B80" s="26" t="s">
        <v>312</v>
      </c>
      <c r="C80" s="26" t="s">
        <v>454</v>
      </c>
      <c r="D80" s="26" t="s">
        <v>461</v>
      </c>
      <c r="E80" s="26" t="s">
        <v>534</v>
      </c>
      <c r="G80">
        <v>1.5800000000000002E-2</v>
      </c>
      <c r="I80">
        <f t="shared" si="4"/>
        <v>2.0795882099457493E-5</v>
      </c>
      <c r="J80">
        <f t="shared" si="6"/>
        <v>9.2841325751551769E-7</v>
      </c>
      <c r="K80">
        <f t="shared" si="5"/>
        <v>22.699704146254408</v>
      </c>
      <c r="L80" s="1">
        <f t="shared" si="7"/>
        <v>1.0771065491633026E-6</v>
      </c>
      <c r="N80">
        <v>-5.7571599999999998</v>
      </c>
      <c r="O80">
        <v>-5.3170000000000002</v>
      </c>
      <c r="P80">
        <v>1.84</v>
      </c>
    </row>
    <row r="81" spans="1:17" ht="50.1" customHeight="1" x14ac:dyDescent="0.25">
      <c r="A81" s="26" t="s">
        <v>647</v>
      </c>
      <c r="B81" s="27" t="s">
        <v>314</v>
      </c>
      <c r="C81" s="27" t="s">
        <v>454</v>
      </c>
      <c r="D81" s="26" t="s">
        <v>462</v>
      </c>
      <c r="E81" s="26" t="s">
        <v>536</v>
      </c>
      <c r="G81">
        <v>6.0999999999999999E-2</v>
      </c>
      <c r="I81">
        <f t="shared" si="4"/>
        <v>8.0283123039808583E-5</v>
      </c>
      <c r="J81">
        <f>I81*1.292/28.94</f>
        <v>3.5841670686742462E-6</v>
      </c>
      <c r="K81">
        <f>J81*1000000*24.45</f>
        <v>87.632884829085313</v>
      </c>
      <c r="L81" s="1">
        <f>L$2/J81</f>
        <v>2.7900485129168148E-7</v>
      </c>
      <c r="N81" s="11">
        <v>0.52400000000000002</v>
      </c>
      <c r="O81" s="11"/>
      <c r="P81" s="11"/>
    </row>
    <row r="82" spans="1:17" ht="50.1" customHeight="1" x14ac:dyDescent="0.25">
      <c r="A82" s="26" t="s">
        <v>86</v>
      </c>
      <c r="B82" s="26" t="s">
        <v>313</v>
      </c>
      <c r="C82" s="26" t="s">
        <v>454</v>
      </c>
      <c r="D82" s="26" t="s">
        <v>462</v>
      </c>
      <c r="E82" s="26" t="s">
        <v>535</v>
      </c>
      <c r="G82">
        <v>3.9E-2</v>
      </c>
      <c r="I82">
        <f t="shared" si="4"/>
        <v>5.1330040313823973E-5</v>
      </c>
      <c r="J82">
        <f t="shared" si="6"/>
        <v>2.2915830022619409E-6</v>
      </c>
      <c r="K82">
        <f t="shared" si="5"/>
        <v>56.029204405304455</v>
      </c>
      <c r="L82" s="1">
        <f t="shared" si="7"/>
        <v>4.3637956775422716E-7</v>
      </c>
      <c r="N82">
        <v>-0.33745599999999998</v>
      </c>
      <c r="P82">
        <v>1.6439999999999999</v>
      </c>
    </row>
    <row r="83" spans="1:17" ht="50.1" customHeight="1" x14ac:dyDescent="0.25">
      <c r="A83" s="26" t="s">
        <v>79</v>
      </c>
      <c r="B83" s="26" t="s">
        <v>305</v>
      </c>
      <c r="C83" s="26" t="s">
        <v>454</v>
      </c>
      <c r="D83" s="26" t="s">
        <v>464</v>
      </c>
      <c r="E83" s="26" t="s">
        <v>490</v>
      </c>
      <c r="G83">
        <v>0.03</v>
      </c>
      <c r="I83">
        <f t="shared" si="4"/>
        <v>3.9485114111979786E-5</v>
      </c>
      <c r="J83">
        <f t="shared" si="6"/>
        <v>1.7627770363744949E-6</v>
      </c>
      <c r="K83">
        <f t="shared" si="5"/>
        <v>43.099898539356396</v>
      </c>
      <c r="L83" s="1">
        <f t="shared" si="7"/>
        <v>5.6728671826625385E-7</v>
      </c>
      <c r="N83">
        <v>-4.6222799999999999</v>
      </c>
      <c r="O83">
        <v>-3.3279999999999998</v>
      </c>
      <c r="P83">
        <v>3.47</v>
      </c>
    </row>
    <row r="84" spans="1:17" ht="50.1" customHeight="1" x14ac:dyDescent="0.25">
      <c r="A84" s="26" t="s">
        <v>80</v>
      </c>
      <c r="B84" s="26" t="s">
        <v>306</v>
      </c>
      <c r="C84" s="26" t="s">
        <v>454</v>
      </c>
      <c r="E84" s="26" t="s">
        <v>503</v>
      </c>
      <c r="G84">
        <v>0.53100000000000003</v>
      </c>
      <c r="I84">
        <f t="shared" si="4"/>
        <v>6.984259767112424E-4</v>
      </c>
      <c r="J84">
        <f t="shared" si="6"/>
        <v>3.1180593016963554E-5</v>
      </c>
      <c r="K84">
        <f t="shared" si="5"/>
        <v>762.36549926475891</v>
      </c>
      <c r="L84" s="1">
        <f t="shared" si="7"/>
        <v>3.2071230956254038E-8</v>
      </c>
      <c r="N84">
        <v>-0.86040799999999995</v>
      </c>
      <c r="P84">
        <v>2.6419999999999999</v>
      </c>
    </row>
    <row r="85" spans="1:17" ht="50.1" customHeight="1" x14ac:dyDescent="0.25">
      <c r="A85" s="26" t="s">
        <v>81</v>
      </c>
      <c r="B85" s="26" t="s">
        <v>307</v>
      </c>
      <c r="C85" s="26" t="s">
        <v>454</v>
      </c>
      <c r="E85" s="26" t="s">
        <v>503</v>
      </c>
      <c r="G85">
        <v>0.23799999999999999</v>
      </c>
      <c r="I85">
        <f t="shared" si="4"/>
        <v>3.1316283941325388E-4</v>
      </c>
      <c r="J85">
        <f t="shared" si="6"/>
        <v>1.3980870370488044E-5</v>
      </c>
      <c r="K85">
        <f t="shared" si="5"/>
        <v>341.83228055843267</v>
      </c>
      <c r="L85" s="1">
        <f t="shared" si="7"/>
        <v>7.1526305122668274E-8</v>
      </c>
      <c r="N85">
        <v>-3.8633999999999999</v>
      </c>
      <c r="O85">
        <v>-3.0249999999999999</v>
      </c>
      <c r="P85">
        <v>2.6</v>
      </c>
    </row>
    <row r="86" spans="1:17" ht="50.1" customHeight="1" x14ac:dyDescent="0.25">
      <c r="A86" s="26" t="s">
        <v>70</v>
      </c>
      <c r="B86" s="26" t="s">
        <v>293</v>
      </c>
      <c r="C86" s="26" t="s">
        <v>452</v>
      </c>
      <c r="D86" s="26" t="s">
        <v>678</v>
      </c>
      <c r="E86" s="26" t="s">
        <v>525</v>
      </c>
      <c r="G86">
        <v>1.45E-4</v>
      </c>
      <c r="I86">
        <f t="shared" si="4"/>
        <v>1.9085221760635533E-7</v>
      </c>
      <c r="J86">
        <f t="shared" si="6"/>
        <v>8.5204238129720472E-9</v>
      </c>
      <c r="K86">
        <f t="shared" si="5"/>
        <v>0.20832436222716652</v>
      </c>
      <c r="L86" s="1">
        <f t="shared" si="7"/>
        <v>1.1736505389292197E-4</v>
      </c>
      <c r="N86">
        <v>-3.2551199999999998</v>
      </c>
      <c r="O86">
        <v>-3.4489999999999998</v>
      </c>
      <c r="P86">
        <v>0.63</v>
      </c>
    </row>
    <row r="87" spans="1:17" s="17" customFormat="1" ht="50.1" customHeight="1" x14ac:dyDescent="0.25">
      <c r="A87" s="28" t="s">
        <v>78</v>
      </c>
      <c r="B87" s="28" t="s">
        <v>304</v>
      </c>
      <c r="C87" s="28" t="s">
        <v>454</v>
      </c>
      <c r="D87" s="28" t="s">
        <v>676</v>
      </c>
      <c r="E87" s="28" t="s">
        <v>520</v>
      </c>
      <c r="G87" s="17">
        <v>2E-3</v>
      </c>
      <c r="H87" s="18"/>
      <c r="I87" s="17">
        <f t="shared" si="4"/>
        <v>2.6324379534374378E-6</v>
      </c>
      <c r="J87" s="17">
        <f t="shared" si="6"/>
        <v>1.1752280013272874E-7</v>
      </c>
      <c r="K87" s="17">
        <f t="shared" si="5"/>
        <v>2.8734324632452175</v>
      </c>
      <c r="L87" s="19">
        <f t="shared" si="7"/>
        <v>8.508987182662537E-6</v>
      </c>
      <c r="M87" s="18"/>
      <c r="N87" s="17">
        <v>-1.3466799999999999</v>
      </c>
      <c r="P87" s="17">
        <v>3.57</v>
      </c>
      <c r="Q87" s="18"/>
    </row>
    <row r="88" spans="1:17" ht="50.1" customHeight="1" x14ac:dyDescent="0.25">
      <c r="A88" s="26" t="s">
        <v>92</v>
      </c>
      <c r="B88" s="26" t="s">
        <v>320</v>
      </c>
      <c r="C88" s="26" t="s">
        <v>456</v>
      </c>
      <c r="E88" s="26" t="s">
        <v>541</v>
      </c>
      <c r="G88">
        <v>493</v>
      </c>
      <c r="I88">
        <f t="shared" si="4"/>
        <v>0.39353422470564758</v>
      </c>
      <c r="J88">
        <f t="shared" si="6"/>
        <v>1.7568977827218269E-2</v>
      </c>
      <c r="K88">
        <f t="shared" si="5"/>
        <v>429561.50787548668</v>
      </c>
      <c r="L88" s="1">
        <f t="shared" si="7"/>
        <v>5.6918507714818602E-11</v>
      </c>
      <c r="N88">
        <v>-2.5457999999999998</v>
      </c>
      <c r="O88">
        <v>-2.7029999999999998</v>
      </c>
      <c r="P88">
        <v>0.7</v>
      </c>
    </row>
    <row r="89" spans="1:17" ht="50.1" customHeight="1" x14ac:dyDescent="0.25">
      <c r="A89" s="26" t="s">
        <v>95</v>
      </c>
      <c r="B89" s="26" t="s">
        <v>323</v>
      </c>
      <c r="C89" s="26" t="s">
        <v>457</v>
      </c>
      <c r="E89" s="26" t="s">
        <v>540</v>
      </c>
      <c r="G89">
        <v>12</v>
      </c>
      <c r="I89">
        <f t="shared" si="4"/>
        <v>1.5549076773566569E-2</v>
      </c>
      <c r="J89">
        <f t="shared" si="6"/>
        <v>6.9417440191596425E-4</v>
      </c>
      <c r="K89">
        <f t="shared" si="5"/>
        <v>16972.564126845326</v>
      </c>
      <c r="L89" s="1">
        <f t="shared" si="7"/>
        <v>1.4405601780185759E-9</v>
      </c>
      <c r="N89">
        <v>-5.5570400000000006</v>
      </c>
      <c r="O89">
        <v>-7.15</v>
      </c>
      <c r="P89">
        <v>-2.04</v>
      </c>
    </row>
    <row r="90" spans="1:17" ht="50.1" customHeight="1" x14ac:dyDescent="0.25">
      <c r="A90" s="26" t="s">
        <v>93</v>
      </c>
      <c r="B90" s="26" t="s">
        <v>321</v>
      </c>
      <c r="C90" s="26" t="s">
        <v>456</v>
      </c>
      <c r="E90" s="26" t="s">
        <v>542</v>
      </c>
      <c r="G90">
        <v>92.9</v>
      </c>
      <c r="I90">
        <f t="shared" si="4"/>
        <v>0.10895443616958894</v>
      </c>
      <c r="J90">
        <f t="shared" si="6"/>
        <v>4.8641717875296791E-3</v>
      </c>
      <c r="K90">
        <f t="shared" si="5"/>
        <v>118929.00020510064</v>
      </c>
      <c r="L90" s="1">
        <f t="shared" si="7"/>
        <v>2.0558484438475405E-10</v>
      </c>
      <c r="N90">
        <v>-3.1322800000000002</v>
      </c>
      <c r="O90">
        <v>-3.1480000000000001</v>
      </c>
      <c r="P90">
        <v>0.97</v>
      </c>
    </row>
    <row r="91" spans="1:17" ht="50.1" customHeight="1" x14ac:dyDescent="0.25">
      <c r="A91" s="26" t="s">
        <v>97</v>
      </c>
      <c r="B91" s="26" t="s">
        <v>325</v>
      </c>
      <c r="C91" s="26" t="s">
        <v>456</v>
      </c>
      <c r="E91" s="26" t="s">
        <v>543</v>
      </c>
      <c r="G91">
        <v>178</v>
      </c>
      <c r="I91">
        <f t="shared" si="4"/>
        <v>0.18981604905358571</v>
      </c>
      <c r="J91">
        <f t="shared" si="6"/>
        <v>8.4741650095795703E-3</v>
      </c>
      <c r="K91">
        <f t="shared" si="5"/>
        <v>207193.33448422048</v>
      </c>
      <c r="L91" s="1">
        <f t="shared" si="7"/>
        <v>1.1800572668452359E-10</v>
      </c>
      <c r="N91">
        <v>-2.0677600000000003</v>
      </c>
      <c r="O91">
        <v>-2.2040000000000002</v>
      </c>
      <c r="P91">
        <v>0.74</v>
      </c>
    </row>
    <row r="92" spans="1:17" ht="50.1" customHeight="1" x14ac:dyDescent="0.25">
      <c r="A92" s="26" t="s">
        <v>98</v>
      </c>
      <c r="B92" s="26" t="s">
        <v>326</v>
      </c>
      <c r="C92" s="26" t="s">
        <v>456</v>
      </c>
      <c r="E92" s="26" t="s">
        <v>542</v>
      </c>
      <c r="G92">
        <v>42</v>
      </c>
      <c r="I92">
        <f t="shared" si="4"/>
        <v>5.2385406922357346E-2</v>
      </c>
      <c r="J92">
        <f t="shared" si="6"/>
        <v>2.3386988854072455E-3</v>
      </c>
      <c r="K92">
        <f t="shared" si="5"/>
        <v>57181.18774820715</v>
      </c>
      <c r="L92" s="1">
        <f t="shared" si="7"/>
        <v>4.2758818000884564E-10</v>
      </c>
      <c r="N92">
        <v>-3.1479999999999997</v>
      </c>
      <c r="O92">
        <v>-3.0169999999999999</v>
      </c>
      <c r="P92">
        <v>1.25</v>
      </c>
    </row>
    <row r="93" spans="1:17" ht="50.1" customHeight="1" x14ac:dyDescent="0.25">
      <c r="A93" s="26" t="s">
        <v>102</v>
      </c>
      <c r="B93" s="26" t="s">
        <v>330</v>
      </c>
      <c r="C93" s="26" t="s">
        <v>456</v>
      </c>
      <c r="E93" s="26" t="s">
        <v>545</v>
      </c>
      <c r="G93">
        <v>46.4</v>
      </c>
      <c r="I93">
        <f t="shared" si="4"/>
        <v>5.7557526514916579E-2</v>
      </c>
      <c r="J93">
        <f t="shared" si="6"/>
        <v>2.5696034643148662E-3</v>
      </c>
      <c r="K93">
        <f t="shared" si="5"/>
        <v>62826.804702498484</v>
      </c>
      <c r="L93" s="1">
        <f t="shared" si="7"/>
        <v>3.8916510422226961E-10</v>
      </c>
      <c r="N93">
        <v>-2.8237999999999999</v>
      </c>
      <c r="O93">
        <v>-2.4569999999999999</v>
      </c>
      <c r="P93">
        <v>1.7</v>
      </c>
    </row>
    <row r="94" spans="1:17" ht="50.1" customHeight="1" x14ac:dyDescent="0.25">
      <c r="A94" s="26" t="s">
        <v>91</v>
      </c>
      <c r="B94" s="26" t="s">
        <v>319</v>
      </c>
      <c r="C94" s="26" t="s">
        <v>456</v>
      </c>
      <c r="E94" s="26" t="s">
        <v>540</v>
      </c>
      <c r="G94">
        <v>44.5</v>
      </c>
      <c r="I94">
        <f t="shared" si="4"/>
        <v>5.533105377681069E-2</v>
      </c>
      <c r="J94">
        <f t="shared" si="6"/>
        <v>2.470204612288853E-3</v>
      </c>
      <c r="K94">
        <f t="shared" si="5"/>
        <v>60396.502770462459</v>
      </c>
      <c r="L94" s="1">
        <f t="shared" si="7"/>
        <v>4.0482476432323379E-10</v>
      </c>
      <c r="N94">
        <v>-3.1479999999999997</v>
      </c>
      <c r="O94">
        <v>-3.0169999999999999</v>
      </c>
      <c r="P94">
        <v>1.25</v>
      </c>
    </row>
    <row r="95" spans="1:17" ht="50.1" customHeight="1" x14ac:dyDescent="0.25">
      <c r="A95" s="26" t="s">
        <v>96</v>
      </c>
      <c r="B95" s="26" t="s">
        <v>324</v>
      </c>
      <c r="C95" s="26" t="s">
        <v>457</v>
      </c>
      <c r="E95" s="26" t="s">
        <v>701</v>
      </c>
      <c r="G95">
        <v>1.01</v>
      </c>
      <c r="I95">
        <f t="shared" si="4"/>
        <v>1.3276197486723803E-3</v>
      </c>
      <c r="J95">
        <f t="shared" si="6"/>
        <v>5.9270377169478761E-5</v>
      </c>
      <c r="K95">
        <f t="shared" si="5"/>
        <v>1449.1607217937558</v>
      </c>
      <c r="L95" s="1">
        <f t="shared" si="7"/>
        <v>1.6871834595224227E-8</v>
      </c>
      <c r="N95">
        <v>-6.4024000000000001</v>
      </c>
      <c r="O95">
        <v>-7.0049999999999999</v>
      </c>
      <c r="P95">
        <v>-0.15</v>
      </c>
    </row>
    <row r="96" spans="1:17" ht="50.1" customHeight="1" x14ac:dyDescent="0.25">
      <c r="A96" s="26" t="s">
        <v>94</v>
      </c>
      <c r="B96" s="26" t="s">
        <v>322</v>
      </c>
      <c r="C96" s="26" t="s">
        <v>456</v>
      </c>
      <c r="E96" s="26" t="s">
        <v>540</v>
      </c>
      <c r="G96">
        <v>0.96899999999999997</v>
      </c>
      <c r="I96">
        <f t="shared" si="4"/>
        <v>1.2737949229610407E-3</v>
      </c>
      <c r="J96">
        <f t="shared" si="6"/>
        <v>5.6867416740347773E-5</v>
      </c>
      <c r="K96">
        <f t="shared" si="5"/>
        <v>1390.408339301503</v>
      </c>
      <c r="L96" s="1">
        <f t="shared" si="7"/>
        <v>1.7584762194595942E-8</v>
      </c>
      <c r="N96">
        <v>-2.4686000000000003</v>
      </c>
      <c r="O96">
        <v>-1.4730000000000001</v>
      </c>
      <c r="P96">
        <v>2.9</v>
      </c>
    </row>
    <row r="97" spans="1:17" ht="50.1" customHeight="1" x14ac:dyDescent="0.25">
      <c r="A97" s="26" t="s">
        <v>100</v>
      </c>
      <c r="B97" s="26" t="s">
        <v>328</v>
      </c>
      <c r="C97" s="26" t="s">
        <v>456</v>
      </c>
      <c r="G97">
        <v>0.56399999999999995</v>
      </c>
      <c r="I97">
        <f t="shared" si="4"/>
        <v>7.4179878313433657E-4</v>
      </c>
      <c r="J97">
        <f t="shared" si="6"/>
        <v>3.311693254352325E-5</v>
      </c>
      <c r="K97">
        <f t="shared" si="5"/>
        <v>809.70900068914341</v>
      </c>
      <c r="L97" s="1">
        <f t="shared" si="7"/>
        <v>3.0196033364073516E-8</v>
      </c>
      <c r="N97">
        <v>-3.2645200000000001</v>
      </c>
      <c r="O97">
        <v>-1.9650000000000001</v>
      </c>
      <c r="P97">
        <v>3.48</v>
      </c>
    </row>
    <row r="98" spans="1:17" ht="50.1" customHeight="1" x14ac:dyDescent="0.25">
      <c r="A98" s="26" t="s">
        <v>88</v>
      </c>
      <c r="B98" s="26" t="s">
        <v>316</v>
      </c>
      <c r="C98" s="26" t="s">
        <v>456</v>
      </c>
      <c r="D98" s="26" t="s">
        <v>679</v>
      </c>
      <c r="E98" s="26" t="s">
        <v>538</v>
      </c>
      <c r="G98">
        <v>10.1</v>
      </c>
      <c r="I98">
        <f t="shared" si="4"/>
        <v>1.3119438851724362E-2</v>
      </c>
      <c r="J98">
        <f t="shared" si="6"/>
        <v>5.8570542489384499E-4</v>
      </c>
      <c r="K98">
        <f t="shared" si="5"/>
        <v>14320.49763865451</v>
      </c>
      <c r="L98" s="1">
        <f t="shared" si="7"/>
        <v>1.7073429022468812E-9</v>
      </c>
      <c r="N98">
        <v>-4.02576</v>
      </c>
      <c r="O98">
        <v>-3.7690000000000001</v>
      </c>
      <c r="P98">
        <v>1.49</v>
      </c>
    </row>
    <row r="99" spans="1:17" ht="50.1" customHeight="1" x14ac:dyDescent="0.25">
      <c r="A99" s="26" t="s">
        <v>101</v>
      </c>
      <c r="B99" s="26" t="s">
        <v>329</v>
      </c>
      <c r="C99" s="26" t="s">
        <v>456</v>
      </c>
      <c r="D99" s="26" t="s">
        <v>679</v>
      </c>
      <c r="E99" s="26" t="s">
        <v>544</v>
      </c>
      <c r="G99">
        <v>2.5099999999999998</v>
      </c>
      <c r="I99">
        <f t="shared" si="4"/>
        <v>3.2928397134835878E-3</v>
      </c>
      <c r="J99">
        <f t="shared" si="6"/>
        <v>1.470058365522044E-4</v>
      </c>
      <c r="K99">
        <f t="shared" si="5"/>
        <v>3594.2927037013978</v>
      </c>
      <c r="L99" s="1">
        <f t="shared" si="7"/>
        <v>6.8024510009497623E-9</v>
      </c>
      <c r="N99">
        <v>2.3305599999999997</v>
      </c>
      <c r="O99">
        <v>3.0169999999999999</v>
      </c>
      <c r="P99">
        <v>2.31</v>
      </c>
    </row>
    <row r="100" spans="1:17" ht="50.1" customHeight="1" x14ac:dyDescent="0.25">
      <c r="A100" s="26" t="s">
        <v>167</v>
      </c>
      <c r="B100" s="26" t="s">
        <v>395</v>
      </c>
      <c r="C100" s="26" t="s">
        <v>456</v>
      </c>
      <c r="D100" s="26" t="s">
        <v>671</v>
      </c>
      <c r="E100" s="26" t="s">
        <v>545</v>
      </c>
      <c r="G100">
        <v>0.65300000000000002</v>
      </c>
      <c r="I100">
        <f>G100/(G100+759.75)</f>
        <v>8.5875516009274028E-4</v>
      </c>
      <c r="J100">
        <f>I100*1.292/28.94</f>
        <v>3.833834370559158E-5</v>
      </c>
      <c r="K100">
        <f>J100*1000000*24.45</f>
        <v>937.37250360171424</v>
      </c>
      <c r="L100" s="1">
        <f>L$2/J100</f>
        <v>2.6083547262219148E-8</v>
      </c>
      <c r="N100">
        <v>-4.6491600000000002</v>
      </c>
      <c r="O100">
        <v>-4.6020000000000003</v>
      </c>
      <c r="P100">
        <v>1.0900000000000001</v>
      </c>
    </row>
    <row r="101" spans="1:17" ht="50.1" customHeight="1" x14ac:dyDescent="0.25">
      <c r="A101" s="26" t="s">
        <v>89</v>
      </c>
      <c r="B101" s="26" t="s">
        <v>317</v>
      </c>
      <c r="C101" s="26" t="s">
        <v>456</v>
      </c>
      <c r="D101" s="26" t="s">
        <v>671</v>
      </c>
      <c r="E101" s="26" t="s">
        <v>538</v>
      </c>
      <c r="G101">
        <v>0.40899999999999997</v>
      </c>
      <c r="I101">
        <f>G101/(G101+759.75)</f>
        <v>5.3804532999017312E-4</v>
      </c>
      <c r="J101">
        <f>I101*1.292/28.94</f>
        <v>2.4020544794309041E-5</v>
      </c>
      <c r="K101">
        <f>J101*1000000*24.45</f>
        <v>587.30232022085613</v>
      </c>
      <c r="L101" s="1">
        <f>L$2/J101</f>
        <v>4.1631029127903897E-8</v>
      </c>
      <c r="N101">
        <v>-4.6938399999999998</v>
      </c>
      <c r="O101">
        <v>-4.4790000000000001</v>
      </c>
      <c r="P101">
        <v>1.41</v>
      </c>
    </row>
    <row r="102" spans="1:17" ht="50.1" customHeight="1" x14ac:dyDescent="0.25">
      <c r="A102" s="26" t="s">
        <v>172</v>
      </c>
      <c r="B102" s="26" t="s">
        <v>400</v>
      </c>
      <c r="C102" s="26" t="s">
        <v>456</v>
      </c>
      <c r="D102" s="26" t="s">
        <v>671</v>
      </c>
      <c r="E102" s="26" t="s">
        <v>542</v>
      </c>
      <c r="G102">
        <v>0.125</v>
      </c>
      <c r="I102">
        <f>G102/(G102+759.75)</f>
        <v>1.6450074025333114E-4</v>
      </c>
      <c r="J102">
        <f>I102*1.292/28.94</f>
        <v>7.3439860541570085E-6</v>
      </c>
      <c r="K102">
        <f>J102*1000000*24.45</f>
        <v>179.56045902413885</v>
      </c>
      <c r="L102" s="1">
        <f>L$2/J102</f>
        <v>1.3616583591331271E-7</v>
      </c>
      <c r="N102">
        <v>-4.7899200000000004</v>
      </c>
      <c r="O102">
        <v>-4.3550000000000004</v>
      </c>
      <c r="P102">
        <v>1.83</v>
      </c>
    </row>
    <row r="103" spans="1:17" ht="50.1" customHeight="1" x14ac:dyDescent="0.25">
      <c r="A103" s="26" t="s">
        <v>166</v>
      </c>
      <c r="B103" s="26" t="s">
        <v>394</v>
      </c>
      <c r="C103" s="26" t="s">
        <v>456</v>
      </c>
      <c r="D103" s="26" t="s">
        <v>671</v>
      </c>
      <c r="E103" s="26" t="s">
        <v>596</v>
      </c>
      <c r="G103">
        <v>2.4699999999999999E-4</v>
      </c>
      <c r="I103">
        <f t="shared" si="4"/>
        <v>3.2510683737888932E-7</v>
      </c>
      <c r="J103">
        <f t="shared" si="6"/>
        <v>1.4514099305235832E-8</v>
      </c>
      <c r="K103">
        <f t="shared" si="5"/>
        <v>0.35486972801301608</v>
      </c>
      <c r="L103" s="1">
        <f t="shared" si="7"/>
        <v>6.889852266886853E-5</v>
      </c>
      <c r="N103">
        <v>-8.3886400000000005</v>
      </c>
      <c r="O103">
        <v>-8.4619999999999997</v>
      </c>
      <c r="P103">
        <v>0.86</v>
      </c>
    </row>
    <row r="104" spans="1:17" ht="50.1" customHeight="1" x14ac:dyDescent="0.25">
      <c r="A104" s="26" t="s">
        <v>168</v>
      </c>
      <c r="B104" s="26" t="s">
        <v>396</v>
      </c>
      <c r="C104" s="26" t="s">
        <v>456</v>
      </c>
      <c r="D104" s="26" t="s">
        <v>671</v>
      </c>
      <c r="E104" s="26" t="s">
        <v>597</v>
      </c>
      <c r="G104">
        <v>0.217</v>
      </c>
      <c r="I104">
        <f t="shared" si="4"/>
        <v>2.855387141810105E-4</v>
      </c>
      <c r="J104">
        <f t="shared" si="6"/>
        <v>1.2747616403658105E-5</v>
      </c>
      <c r="K104">
        <f t="shared" si="5"/>
        <v>311.67922106944064</v>
      </c>
      <c r="L104" s="1">
        <f t="shared" si="7"/>
        <v>7.8446037936396963E-8</v>
      </c>
      <c r="N104">
        <v>-4.51912</v>
      </c>
      <c r="O104">
        <v>-3.7959999999999998</v>
      </c>
      <c r="P104">
        <v>2.38</v>
      </c>
    </row>
    <row r="105" spans="1:17" ht="50.1" customHeight="1" x14ac:dyDescent="0.25">
      <c r="A105" s="26" t="s">
        <v>90</v>
      </c>
      <c r="B105" s="26" t="s">
        <v>318</v>
      </c>
      <c r="C105" s="26" t="s">
        <v>670</v>
      </c>
      <c r="D105" s="26" t="s">
        <v>675</v>
      </c>
      <c r="E105" s="26" t="s">
        <v>539</v>
      </c>
      <c r="G105">
        <v>19.399999999999999</v>
      </c>
      <c r="I105">
        <f t="shared" si="4"/>
        <v>2.4898928319322337E-2</v>
      </c>
      <c r="J105">
        <f t="shared" si="6"/>
        <v>1.1115900272482535E-3</v>
      </c>
      <c r="K105">
        <f t="shared" si="5"/>
        <v>27178.376166219801</v>
      </c>
      <c r="L105" s="1">
        <f t="shared" si="7"/>
        <v>8.9961224506080246E-10</v>
      </c>
      <c r="N105">
        <v>-3.0062000000000002</v>
      </c>
      <c r="O105">
        <v>-2.8490000000000002</v>
      </c>
      <c r="P105">
        <v>1.3</v>
      </c>
    </row>
    <row r="106" spans="1:17" ht="50.1" customHeight="1" x14ac:dyDescent="0.25">
      <c r="A106" s="26" t="s">
        <v>73</v>
      </c>
      <c r="B106" s="26" t="s">
        <v>297</v>
      </c>
      <c r="C106" s="26" t="s">
        <v>670</v>
      </c>
      <c r="D106" s="26" t="s">
        <v>680</v>
      </c>
      <c r="E106" s="26" t="s">
        <v>527</v>
      </c>
      <c r="G106">
        <v>21.4</v>
      </c>
      <c r="I106">
        <f t="shared" si="4"/>
        <v>2.7395506624847979E-2</v>
      </c>
      <c r="J106">
        <f t="shared" si="6"/>
        <v>1.2230474968660534E-3</v>
      </c>
      <c r="K106">
        <f t="shared" si="5"/>
        <v>29903.511298375008</v>
      </c>
      <c r="L106" s="1">
        <f t="shared" si="7"/>
        <v>8.1762973438268582E-10</v>
      </c>
      <c r="N106">
        <v>-2.2110400000000001</v>
      </c>
      <c r="O106">
        <v>-2.101</v>
      </c>
      <c r="P106">
        <v>1.21</v>
      </c>
    </row>
    <row r="107" spans="1:17" ht="50.1" customHeight="1" x14ac:dyDescent="0.25">
      <c r="A107" s="26" t="s">
        <v>74</v>
      </c>
      <c r="B107" s="26" t="s">
        <v>298</v>
      </c>
      <c r="C107" s="26" t="s">
        <v>670</v>
      </c>
      <c r="D107" s="26" t="s">
        <v>681</v>
      </c>
      <c r="E107" s="26" t="s">
        <v>528</v>
      </c>
      <c r="G107">
        <v>2.8899999999999999E-2</v>
      </c>
      <c r="I107">
        <f t="shared" si="4"/>
        <v>3.8037381664586893E-5</v>
      </c>
      <c r="J107">
        <f t="shared" si="6"/>
        <v>1.6981443369262705E-6</v>
      </c>
      <c r="K107">
        <f t="shared" si="5"/>
        <v>41.519629037847317</v>
      </c>
      <c r="L107" s="1">
        <f t="shared" si="7"/>
        <v>5.8887809372556157E-7</v>
      </c>
      <c r="N107">
        <v>-6.1343200000000007</v>
      </c>
      <c r="O107">
        <v>-6.1710000000000003</v>
      </c>
      <c r="P107">
        <v>0.93</v>
      </c>
    </row>
    <row r="108" spans="1:17" ht="50.1" customHeight="1" x14ac:dyDescent="0.25">
      <c r="A108" s="26" t="s">
        <v>116</v>
      </c>
      <c r="B108" s="26" t="s">
        <v>344</v>
      </c>
      <c r="C108" s="26" t="s">
        <v>670</v>
      </c>
      <c r="D108" s="26" t="s">
        <v>682</v>
      </c>
      <c r="E108" s="26" t="s">
        <v>555</v>
      </c>
      <c r="G108">
        <v>0.53700000000000003</v>
      </c>
      <c r="I108">
        <f t="shared" si="4"/>
        <v>7.0631222156896018E-4</v>
      </c>
      <c r="J108">
        <f t="shared" si="6"/>
        <v>3.1532667251800154E-5</v>
      </c>
      <c r="K108">
        <f t="shared" si="5"/>
        <v>770.97371430651378</v>
      </c>
      <c r="L108" s="1">
        <f t="shared" si="7"/>
        <v>3.1713143452617743E-8</v>
      </c>
      <c r="N108">
        <v>-6.2023999999999999</v>
      </c>
      <c r="O108">
        <v>-6.2809999999999997</v>
      </c>
      <c r="P108">
        <v>0.85</v>
      </c>
    </row>
    <row r="109" spans="1:17" ht="50.1" customHeight="1" x14ac:dyDescent="0.25">
      <c r="A109" s="26" t="s">
        <v>117</v>
      </c>
      <c r="B109" s="26" t="s">
        <v>345</v>
      </c>
      <c r="C109" s="26" t="s">
        <v>670</v>
      </c>
      <c r="D109" s="26" t="s">
        <v>459</v>
      </c>
      <c r="E109" s="26" t="s">
        <v>556</v>
      </c>
      <c r="G109">
        <v>0.42899999999999999</v>
      </c>
      <c r="I109">
        <f t="shared" si="4"/>
        <v>5.6434076710879942E-4</v>
      </c>
      <c r="J109">
        <f t="shared" si="6"/>
        <v>2.5194480687787453E-5</v>
      </c>
      <c r="K109">
        <f t="shared" si="5"/>
        <v>616.00505281640324</v>
      </c>
      <c r="L109" s="1">
        <f t="shared" si="7"/>
        <v>3.9691232869297879E-8</v>
      </c>
      <c r="N109">
        <v>-4.0240400000000003</v>
      </c>
      <c r="O109">
        <v>-3.1280000000000001</v>
      </c>
      <c r="P109">
        <v>2.71</v>
      </c>
    </row>
    <row r="110" spans="1:17" ht="50.1" customHeight="1" x14ac:dyDescent="0.25">
      <c r="A110" s="26" t="s">
        <v>152</v>
      </c>
      <c r="B110" s="26" t="s">
        <v>380</v>
      </c>
      <c r="C110" s="26" t="s">
        <v>670</v>
      </c>
      <c r="D110" s="26" t="s">
        <v>152</v>
      </c>
      <c r="E110" s="26" t="s">
        <v>583</v>
      </c>
      <c r="G110">
        <v>1.2200000000000001E-2</v>
      </c>
      <c r="I110">
        <f t="shared" si="4"/>
        <v>1.6057655934975446E-5</v>
      </c>
      <c r="J110">
        <f t="shared" si="6"/>
        <v>7.1687945639213113E-7</v>
      </c>
      <c r="K110">
        <f t="shared" si="5"/>
        <v>17.527702708787604</v>
      </c>
      <c r="L110" s="1">
        <f t="shared" si="7"/>
        <v>1.3949346589351874E-6</v>
      </c>
      <c r="N110">
        <v>-5.2633600000000005</v>
      </c>
      <c r="O110">
        <v>-4.6660000000000004</v>
      </c>
      <c r="P110">
        <v>2.14</v>
      </c>
    </row>
    <row r="111" spans="1:17" ht="50.1" customHeight="1" x14ac:dyDescent="0.25">
      <c r="A111" s="26" t="s">
        <v>158</v>
      </c>
      <c r="B111" s="26" t="s">
        <v>386</v>
      </c>
      <c r="C111" s="26" t="s">
        <v>670</v>
      </c>
      <c r="D111" s="26" t="s">
        <v>152</v>
      </c>
      <c r="E111" s="26" t="s">
        <v>589</v>
      </c>
      <c r="G111">
        <v>5.5500000000000002E-3</v>
      </c>
      <c r="I111">
        <f t="shared" si="4"/>
        <v>7.3049811876991232E-6</v>
      </c>
      <c r="J111">
        <f t="shared" si="6"/>
        <v>3.2612424652754896E-7</v>
      </c>
      <c r="K111">
        <f t="shared" si="5"/>
        <v>7.9737378275985717</v>
      </c>
      <c r="L111" s="1">
        <f t="shared" si="7"/>
        <v>3.0663160149778259E-6</v>
      </c>
      <c r="N111">
        <v>-5.2363999999999997</v>
      </c>
      <c r="O111">
        <v>-4.3979999999999997</v>
      </c>
      <c r="P111">
        <v>2.6</v>
      </c>
    </row>
    <row r="112" spans="1:17" s="20" customFormat="1" ht="50.1" customHeight="1" x14ac:dyDescent="0.25">
      <c r="A112" s="30" t="s">
        <v>99</v>
      </c>
      <c r="B112" s="30" t="s">
        <v>327</v>
      </c>
      <c r="C112" s="30" t="s">
        <v>670</v>
      </c>
      <c r="D112" s="30" t="s">
        <v>152</v>
      </c>
      <c r="E112" s="30" t="s">
        <v>665</v>
      </c>
      <c r="G112" s="20">
        <v>4.9200000000000003E-5</v>
      </c>
      <c r="H112" s="21"/>
      <c r="I112" s="20">
        <f t="shared" si="4"/>
        <v>6.4758139932740391E-8</v>
      </c>
      <c r="J112" s="20">
        <f t="shared" si="6"/>
        <v>2.8910683066033372E-9</v>
      </c>
      <c r="K112" s="20">
        <f t="shared" si="5"/>
        <v>7.0686620096451602E-2</v>
      </c>
      <c r="L112" s="22">
        <f t="shared" si="7"/>
        <v>3.4589289976855701E-4</v>
      </c>
      <c r="M112" s="21"/>
      <c r="N112" s="20">
        <v>-9.3424800000000001</v>
      </c>
      <c r="O112" s="20">
        <v>-8.8079999999999998</v>
      </c>
      <c r="P112" s="20">
        <v>2.02</v>
      </c>
      <c r="Q112" s="21"/>
    </row>
    <row r="113" spans="1:17" s="20" customFormat="1" ht="50.1" customHeight="1" x14ac:dyDescent="0.25">
      <c r="A113" s="30" t="s">
        <v>87</v>
      </c>
      <c r="B113" s="30" t="s">
        <v>315</v>
      </c>
      <c r="C113" s="30" t="s">
        <v>670</v>
      </c>
      <c r="D113" s="30" t="s">
        <v>455</v>
      </c>
      <c r="E113" s="30" t="s">
        <v>537</v>
      </c>
      <c r="G113" s="20">
        <v>4.1000000000000002E-2</v>
      </c>
      <c r="H113" s="21"/>
      <c r="I113" s="20">
        <f t="shared" si="4"/>
        <v>5.3962208028260399E-5</v>
      </c>
      <c r="J113" s="20">
        <f t="shared" si="6"/>
        <v>2.4090937378200566E-6</v>
      </c>
      <c r="K113" s="20">
        <f t="shared" si="5"/>
        <v>58.902341889700381</v>
      </c>
      <c r="L113" s="22">
        <f t="shared" si="7"/>
        <v>4.1509385222381638E-7</v>
      </c>
      <c r="M113" s="21"/>
      <c r="N113" s="20">
        <v>-4.23292</v>
      </c>
      <c r="O113" s="20">
        <v>-2.8809999999999998</v>
      </c>
      <c r="P113" s="20">
        <v>3.58</v>
      </c>
      <c r="Q113" s="21"/>
    </row>
    <row r="114" spans="1:17" s="17" customFormat="1" ht="50.1" customHeight="1" x14ac:dyDescent="0.25">
      <c r="A114" s="28" t="s">
        <v>151</v>
      </c>
      <c r="B114" s="28" t="s">
        <v>379</v>
      </c>
      <c r="C114" s="28" t="s">
        <v>670</v>
      </c>
      <c r="D114" s="28" t="s">
        <v>684</v>
      </c>
      <c r="E114" s="28" t="s">
        <v>582</v>
      </c>
      <c r="G114" s="17">
        <v>5.51</v>
      </c>
      <c r="H114" s="18"/>
      <c r="I114" s="17">
        <f t="shared" si="4"/>
        <v>7.2001672634137417E-3</v>
      </c>
      <c r="J114" s="17">
        <f t="shared" si="6"/>
        <v>3.2144492413028867E-4</v>
      </c>
      <c r="K114" s="17">
        <f t="shared" si="5"/>
        <v>7859.3283949855577</v>
      </c>
      <c r="L114" s="19">
        <f t="shared" si="7"/>
        <v>3.1109528411612997E-9</v>
      </c>
      <c r="M114" s="18"/>
      <c r="N114" s="17">
        <v>-2.00644</v>
      </c>
      <c r="O114" s="17">
        <v>-1.32</v>
      </c>
      <c r="P114" s="17">
        <v>2.31</v>
      </c>
      <c r="Q114" s="18"/>
    </row>
    <row r="115" spans="1:17" ht="50.1" customHeight="1" x14ac:dyDescent="0.25">
      <c r="A115" s="26" t="s">
        <v>103</v>
      </c>
      <c r="B115" s="26" t="s">
        <v>331</v>
      </c>
      <c r="C115" s="26" t="s">
        <v>458</v>
      </c>
      <c r="E115" s="26" t="s">
        <v>546</v>
      </c>
      <c r="G115">
        <v>4.0899999999999999E-3</v>
      </c>
      <c r="I115">
        <f t="shared" si="4"/>
        <v>5.3833208058149445E-6</v>
      </c>
      <c r="J115">
        <f t="shared" si="6"/>
        <v>2.40333465138663E-7</v>
      </c>
      <c r="K115">
        <f t="shared" si="5"/>
        <v>5.8761532226403101</v>
      </c>
      <c r="L115" s="1">
        <f t="shared" si="7"/>
        <v>4.1608853740907002E-6</v>
      </c>
      <c r="N115">
        <v>-2.59544</v>
      </c>
      <c r="O115">
        <v>-1.516</v>
      </c>
      <c r="P115">
        <v>3.06</v>
      </c>
    </row>
    <row r="116" spans="1:17" ht="50.1" customHeight="1" x14ac:dyDescent="0.25">
      <c r="A116" s="26" t="s">
        <v>104</v>
      </c>
      <c r="B116" s="26" t="s">
        <v>332</v>
      </c>
      <c r="C116" s="26" t="s">
        <v>458</v>
      </c>
      <c r="D116" s="26" t="s">
        <v>671</v>
      </c>
      <c r="E116" s="26" t="s">
        <v>478</v>
      </c>
      <c r="G116">
        <v>1.9599999999999999E-4</v>
      </c>
      <c r="I116">
        <f t="shared" si="4"/>
        <v>2.579795319986992E-7</v>
      </c>
      <c r="J116">
        <f t="shared" si="6"/>
        <v>1.1517261760273649E-8</v>
      </c>
      <c r="K116">
        <f t="shared" si="5"/>
        <v>0.28159705003869068</v>
      </c>
      <c r="L116" s="1">
        <f t="shared" si="7"/>
        <v>8.6826193657357672E-5</v>
      </c>
      <c r="N116">
        <v>-3.7351999999999999</v>
      </c>
      <c r="O116">
        <v>-2.7919999999999998</v>
      </c>
      <c r="P116">
        <v>2.8</v>
      </c>
    </row>
    <row r="117" spans="1:17" ht="50.1" customHeight="1" x14ac:dyDescent="0.25">
      <c r="A117" s="26" t="s">
        <v>175</v>
      </c>
      <c r="B117" s="26" t="s">
        <v>403</v>
      </c>
      <c r="C117" s="26" t="s">
        <v>458</v>
      </c>
      <c r="D117" s="26" t="s">
        <v>671</v>
      </c>
      <c r="E117" s="26" t="s">
        <v>600</v>
      </c>
      <c r="G117">
        <v>9.7999999999999997E-4</v>
      </c>
      <c r="I117">
        <f>G117/(G117+759.75)</f>
        <v>1.2898963289260909E-6</v>
      </c>
      <c r="J117">
        <f>I117*1.292/28.94</f>
        <v>5.7586249377073578E-8</v>
      </c>
      <c r="K117">
        <f>J117*1000000*24.45</f>
        <v>1.4079837972694489</v>
      </c>
      <c r="L117" s="1">
        <f>L$2/J117</f>
        <v>1.7365256650976181E-5</v>
      </c>
      <c r="N117">
        <v>-5.5963600000000007</v>
      </c>
      <c r="O117">
        <v>-5.3920000000000003</v>
      </c>
      <c r="P117">
        <v>1.39</v>
      </c>
    </row>
    <row r="118" spans="1:17" ht="50.1" customHeight="1" x14ac:dyDescent="0.25">
      <c r="A118" s="26" t="s">
        <v>130</v>
      </c>
      <c r="B118" s="26" t="s">
        <v>358</v>
      </c>
      <c r="C118" s="26" t="s">
        <v>130</v>
      </c>
      <c r="E118" s="26" t="s">
        <v>565</v>
      </c>
      <c r="G118">
        <v>10.8</v>
      </c>
      <c r="I118">
        <f t="shared" si="4"/>
        <v>1.4015962624099671E-2</v>
      </c>
      <c r="J118">
        <f t="shared" si="6"/>
        <v>6.2572991397155415E-4</v>
      </c>
      <c r="K118">
        <f t="shared" si="5"/>
        <v>15299.0963966045</v>
      </c>
      <c r="L118" s="1">
        <f t="shared" si="7"/>
        <v>1.5981335999312001E-9</v>
      </c>
      <c r="N118">
        <v>-3.2627600000000001</v>
      </c>
      <c r="O118">
        <v>-3.923</v>
      </c>
      <c r="P118">
        <v>-0.26</v>
      </c>
    </row>
    <row r="119" spans="1:17" ht="50.1" customHeight="1" x14ac:dyDescent="0.25">
      <c r="A119" s="26" t="s">
        <v>118</v>
      </c>
      <c r="B119" s="26" t="s">
        <v>346</v>
      </c>
      <c r="C119" s="26" t="s">
        <v>130</v>
      </c>
      <c r="D119" s="26" t="s">
        <v>452</v>
      </c>
      <c r="E119" s="26" t="s">
        <v>555</v>
      </c>
      <c r="G119">
        <v>7.1099999999999997E-2</v>
      </c>
      <c r="I119">
        <f t="shared" si="4"/>
        <v>9.3574658561074444E-5</v>
      </c>
      <c r="J119">
        <f t="shared" si="6"/>
        <v>4.1775555929823146E-6</v>
      </c>
      <c r="K119">
        <f t="shared" si="5"/>
        <v>102.14123424841759</v>
      </c>
      <c r="L119" s="1">
        <f t="shared" si="7"/>
        <v>2.3937443266580447E-7</v>
      </c>
      <c r="N119">
        <v>-6.2438000000000002</v>
      </c>
      <c r="O119">
        <v>-6.6630000000000003</v>
      </c>
      <c r="P119">
        <v>0.2</v>
      </c>
    </row>
    <row r="120" spans="1:17" ht="50.1" customHeight="1" x14ac:dyDescent="0.25">
      <c r="A120" s="26" t="s">
        <v>129</v>
      </c>
      <c r="B120" s="26" t="s">
        <v>357</v>
      </c>
      <c r="C120" s="26" t="s">
        <v>130</v>
      </c>
      <c r="E120" s="26" t="s">
        <v>554</v>
      </c>
      <c r="G120">
        <v>8.06</v>
      </c>
      <c r="I120">
        <f t="shared" si="4"/>
        <v>1.049738867688621E-2</v>
      </c>
      <c r="J120">
        <f t="shared" si="6"/>
        <v>4.686463776965094E-4</v>
      </c>
      <c r="K120">
        <f t="shared" si="5"/>
        <v>11458.403934679654</v>
      </c>
      <c r="L120" s="1">
        <f t="shared" si="7"/>
        <v>2.1338050342247386E-9</v>
      </c>
      <c r="N120">
        <v>-3.6320400000000004</v>
      </c>
      <c r="O120">
        <v>-4.0460000000000003</v>
      </c>
      <c r="P120">
        <v>0.21</v>
      </c>
    </row>
    <row r="121" spans="1:17" ht="50.1" customHeight="1" x14ac:dyDescent="0.25">
      <c r="A121" s="26" t="s">
        <v>127</v>
      </c>
      <c r="B121" s="26" t="s">
        <v>355</v>
      </c>
      <c r="C121" s="26" t="s">
        <v>130</v>
      </c>
      <c r="D121" s="26" t="s">
        <v>685</v>
      </c>
      <c r="E121" s="26" t="s">
        <v>476</v>
      </c>
      <c r="G121">
        <v>1.6</v>
      </c>
      <c r="I121">
        <f t="shared" si="4"/>
        <v>2.1015301766598806E-3</v>
      </c>
      <c r="J121">
        <f t="shared" si="6"/>
        <v>9.3820904915154304E-5</v>
      </c>
      <c r="K121">
        <f t="shared" si="5"/>
        <v>2293.9211251755228</v>
      </c>
      <c r="L121" s="1">
        <f t="shared" si="7"/>
        <v>1.0658605359907121E-8</v>
      </c>
      <c r="N121">
        <v>-4.05152</v>
      </c>
      <c r="O121">
        <v>-4.1929999999999996</v>
      </c>
      <c r="P121">
        <v>0.73</v>
      </c>
    </row>
    <row r="122" spans="1:17" ht="50.1" customHeight="1" x14ac:dyDescent="0.25">
      <c r="A122" s="26" t="s">
        <v>131</v>
      </c>
      <c r="B122" s="26" t="s">
        <v>359</v>
      </c>
      <c r="C122" s="26" t="s">
        <v>130</v>
      </c>
      <c r="E122" s="26" t="s">
        <v>566</v>
      </c>
      <c r="G122">
        <v>3.57</v>
      </c>
      <c r="I122">
        <f t="shared" si="4"/>
        <v>4.6769375884294917E-3</v>
      </c>
      <c r="J122">
        <f t="shared" si="6"/>
        <v>2.0879762834315492E-4</v>
      </c>
      <c r="K122">
        <f t="shared" si="5"/>
        <v>5105.1020129901372</v>
      </c>
      <c r="L122" s="1">
        <f t="shared" si="7"/>
        <v>4.7893264302625075E-9</v>
      </c>
      <c r="N122">
        <v>-3.83656</v>
      </c>
      <c r="O122">
        <v>-3.9990000000000001</v>
      </c>
      <c r="P122">
        <v>0.69</v>
      </c>
    </row>
    <row r="123" spans="1:17" ht="50.1" customHeight="1" x14ac:dyDescent="0.25">
      <c r="A123" s="26" t="s">
        <v>105</v>
      </c>
      <c r="B123" s="26" t="s">
        <v>333</v>
      </c>
      <c r="C123" s="26" t="s">
        <v>130</v>
      </c>
      <c r="E123" s="26" t="s">
        <v>547</v>
      </c>
      <c r="G123">
        <v>0.77600000000000002</v>
      </c>
      <c r="I123">
        <f t="shared" si="4"/>
        <v>1.0203464444345099E-3</v>
      </c>
      <c r="J123">
        <f t="shared" si="6"/>
        <v>4.5552439744622897E-5</v>
      </c>
      <c r="K123">
        <f t="shared" si="5"/>
        <v>1113.7571517560298</v>
      </c>
      <c r="L123" s="1">
        <f t="shared" si="7"/>
        <v>2.1952720987201175E-8</v>
      </c>
      <c r="N123">
        <v>-3.8592400000000002</v>
      </c>
      <c r="O123">
        <v>-3.5920000000000001</v>
      </c>
      <c r="P123">
        <v>1.51</v>
      </c>
    </row>
    <row r="124" spans="1:17" ht="50.1" customHeight="1" x14ac:dyDescent="0.25">
      <c r="A124" s="26" t="s">
        <v>128</v>
      </c>
      <c r="B124" s="26" t="s">
        <v>356</v>
      </c>
      <c r="C124" s="26" t="s">
        <v>130</v>
      </c>
      <c r="E124" s="26" t="s">
        <v>564</v>
      </c>
      <c r="G124">
        <v>3.41</v>
      </c>
      <c r="I124">
        <f t="shared" si="4"/>
        <v>4.4682635358247293E-3</v>
      </c>
      <c r="J124">
        <f t="shared" si="6"/>
        <v>1.9948156490274882E-4</v>
      </c>
      <c r="K124">
        <f t="shared" si="5"/>
        <v>4877.3242618722088</v>
      </c>
      <c r="L124" s="1">
        <f t="shared" si="7"/>
        <v>5.0129945616153536E-9</v>
      </c>
      <c r="N124">
        <v>-2.0977999999999999</v>
      </c>
      <c r="O124">
        <v>-2.2549999999999999</v>
      </c>
      <c r="P124">
        <v>0.7</v>
      </c>
    </row>
    <row r="125" spans="1:17" ht="50.1" customHeight="1" x14ac:dyDescent="0.25">
      <c r="A125" s="26" t="s">
        <v>106</v>
      </c>
      <c r="B125" s="26" t="s">
        <v>334</v>
      </c>
      <c r="C125" s="26" t="s">
        <v>130</v>
      </c>
      <c r="D125" s="26" t="s">
        <v>685</v>
      </c>
      <c r="E125" s="26" t="s">
        <v>476</v>
      </c>
      <c r="G125">
        <v>0.58399999999999996</v>
      </c>
      <c r="I125">
        <f t="shared" si="4"/>
        <v>7.6808350014598845E-4</v>
      </c>
      <c r="J125">
        <f t="shared" si="6"/>
        <v>3.429038984756797E-5</v>
      </c>
      <c r="K125">
        <f t="shared" si="5"/>
        <v>838.40003177303686</v>
      </c>
      <c r="L125" s="1">
        <f t="shared" si="7"/>
        <v>2.9162689734509522E-8</v>
      </c>
      <c r="N125">
        <v>-4.2737599999999993</v>
      </c>
      <c r="O125">
        <v>-4.1479999999999997</v>
      </c>
      <c r="P125">
        <v>1.24</v>
      </c>
    </row>
    <row r="126" spans="1:17" ht="50.1" customHeight="1" x14ac:dyDescent="0.25">
      <c r="A126" s="26" t="s">
        <v>108</v>
      </c>
      <c r="B126" s="26" t="s">
        <v>336</v>
      </c>
      <c r="C126" s="26" t="s">
        <v>130</v>
      </c>
      <c r="E126" s="26" t="s">
        <v>549</v>
      </c>
      <c r="G126">
        <v>0.60799999999999998</v>
      </c>
      <c r="I126">
        <f t="shared" si="4"/>
        <v>7.9962333532362386E-4</v>
      </c>
      <c r="J126">
        <f t="shared" si="6"/>
        <v>3.5698457126403668E-5</v>
      </c>
      <c r="K126">
        <f t="shared" si="5"/>
        <v>872.82727674056969</v>
      </c>
      <c r="L126" s="1">
        <f t="shared" si="7"/>
        <v>2.8012415115284337E-8</v>
      </c>
      <c r="N126">
        <v>-3.7516799999999999</v>
      </c>
      <c r="O126">
        <v>-3.7149999999999999</v>
      </c>
      <c r="P126">
        <v>1.07</v>
      </c>
    </row>
    <row r="127" spans="1:17" ht="50.1" customHeight="1" x14ac:dyDescent="0.25">
      <c r="A127" s="26" t="s">
        <v>120</v>
      </c>
      <c r="B127" s="26" t="s">
        <v>348</v>
      </c>
      <c r="C127" s="26" t="s">
        <v>130</v>
      </c>
      <c r="E127" s="26" t="s">
        <v>558</v>
      </c>
      <c r="G127">
        <v>2.74</v>
      </c>
      <c r="I127">
        <f t="shared" si="4"/>
        <v>3.5934897506852553E-3</v>
      </c>
      <c r="J127">
        <f t="shared" si="6"/>
        <v>1.6042808423930027E-4</v>
      </c>
      <c r="K127">
        <f t="shared" si="5"/>
        <v>3922.4666596508914</v>
      </c>
      <c r="L127" s="1">
        <f t="shared" si="7"/>
        <v>6.2333225802806707E-9</v>
      </c>
      <c r="N127">
        <v>-3.5969600000000002</v>
      </c>
      <c r="O127">
        <v>-3.8380000000000001</v>
      </c>
      <c r="P127">
        <v>0.54</v>
      </c>
    </row>
    <row r="128" spans="1:17" ht="50.1" customHeight="1" x14ac:dyDescent="0.25">
      <c r="A128" s="26" t="s">
        <v>121</v>
      </c>
      <c r="B128" s="26" t="s">
        <v>349</v>
      </c>
      <c r="C128" s="26" t="s">
        <v>130</v>
      </c>
      <c r="E128" s="26" t="s">
        <v>559</v>
      </c>
      <c r="G128">
        <v>3.18</v>
      </c>
      <c r="I128">
        <f t="shared" si="4"/>
        <v>4.1681412449372816E-3</v>
      </c>
      <c r="J128">
        <f t="shared" si="6"/>
        <v>1.8608287797024768E-4</v>
      </c>
      <c r="K128">
        <f t="shared" si="5"/>
        <v>4549.7263663725553</v>
      </c>
      <c r="L128" s="1">
        <f t="shared" si="7"/>
        <v>5.3739495589695655E-9</v>
      </c>
      <c r="N128">
        <v>-3.64412</v>
      </c>
      <c r="O128">
        <v>-3.8380000000000001</v>
      </c>
      <c r="P128">
        <v>0.63</v>
      </c>
    </row>
    <row r="129" spans="1:16" ht="50.1" customHeight="1" x14ac:dyDescent="0.25">
      <c r="A129" s="26" t="s">
        <v>112</v>
      </c>
      <c r="B129" s="26" t="s">
        <v>340</v>
      </c>
      <c r="C129" s="26" t="s">
        <v>130</v>
      </c>
      <c r="E129" s="26" t="s">
        <v>476</v>
      </c>
      <c r="G129">
        <v>1.75</v>
      </c>
      <c r="I129">
        <f t="shared" si="4"/>
        <v>2.2980958634274459E-3</v>
      </c>
      <c r="J129">
        <f t="shared" si="6"/>
        <v>1.0259640136656048E-4</v>
      </c>
      <c r="K129">
        <f t="shared" si="5"/>
        <v>2508.4820134124034</v>
      </c>
      <c r="L129" s="1">
        <f t="shared" si="7"/>
        <v>9.7469305616983635E-9</v>
      </c>
      <c r="N129">
        <v>-3.5969600000000002</v>
      </c>
      <c r="O129">
        <v>-3.8380000000000001</v>
      </c>
      <c r="P129">
        <v>0.54</v>
      </c>
    </row>
    <row r="130" spans="1:16" ht="50.1" customHeight="1" x14ac:dyDescent="0.25">
      <c r="A130" s="26" t="s">
        <v>113</v>
      </c>
      <c r="B130" s="26" t="s">
        <v>341</v>
      </c>
      <c r="C130" s="26" t="s">
        <v>130</v>
      </c>
      <c r="E130" s="26" t="s">
        <v>553</v>
      </c>
      <c r="G130">
        <v>1.45</v>
      </c>
      <c r="I130">
        <f t="shared" ref="I130:I194" si="8">G130/(G130+759.75)</f>
        <v>1.9048870204939566E-3</v>
      </c>
      <c r="J130">
        <f t="shared" si="6"/>
        <v>8.5041949912860815E-5</v>
      </c>
      <c r="K130">
        <f t="shared" si="5"/>
        <v>2079.2756753694471</v>
      </c>
      <c r="L130" s="1">
        <f t="shared" si="7"/>
        <v>1.1758902530159071E-8</v>
      </c>
      <c r="N130">
        <v>-3.7687999999999997</v>
      </c>
      <c r="O130">
        <v>-3.7949999999999999</v>
      </c>
      <c r="P130">
        <v>0.95</v>
      </c>
    </row>
    <row r="131" spans="1:16" ht="50.1" customHeight="1" x14ac:dyDescent="0.25">
      <c r="A131" s="26" t="s">
        <v>115</v>
      </c>
      <c r="B131" s="26" t="s">
        <v>343</v>
      </c>
      <c r="C131" s="26" t="s">
        <v>130</v>
      </c>
      <c r="E131" s="26" t="s">
        <v>554</v>
      </c>
      <c r="G131">
        <v>0.14699999999999999</v>
      </c>
      <c r="I131">
        <f t="shared" si="8"/>
        <v>1.9344726982735815E-4</v>
      </c>
      <c r="J131">
        <f t="shared" si="6"/>
        <v>8.6362775610555197E-6</v>
      </c>
      <c r="K131">
        <f t="shared" si="5"/>
        <v>211.15698636780746</v>
      </c>
      <c r="L131" s="1">
        <f t="shared" si="7"/>
        <v>1.1579062772477414E-7</v>
      </c>
      <c r="N131">
        <v>-3.89872</v>
      </c>
      <c r="O131">
        <v>-3.7519999999999998</v>
      </c>
      <c r="P131">
        <v>1.28</v>
      </c>
    </row>
    <row r="132" spans="1:16" ht="50.1" customHeight="1" x14ac:dyDescent="0.25">
      <c r="A132" s="26" t="s">
        <v>133</v>
      </c>
      <c r="B132" s="26" t="s">
        <v>361</v>
      </c>
      <c r="C132" s="26" t="s">
        <v>130</v>
      </c>
      <c r="E132" s="26" t="s">
        <v>508</v>
      </c>
      <c r="G132">
        <v>0.60799999999999998</v>
      </c>
      <c r="I132">
        <f t="shared" si="8"/>
        <v>7.9962333532362386E-4</v>
      </c>
      <c r="J132">
        <f t="shared" si="6"/>
        <v>3.5698457126403668E-5</v>
      </c>
      <c r="K132">
        <f t="shared" si="5"/>
        <v>872.82727674056969</v>
      </c>
      <c r="L132" s="1">
        <f t="shared" si="7"/>
        <v>2.8012415115284337E-8</v>
      </c>
      <c r="N132">
        <v>-3.9927199999999998</v>
      </c>
      <c r="O132">
        <v>-3.7149999999999999</v>
      </c>
      <c r="P132">
        <v>1.53</v>
      </c>
    </row>
    <row r="133" spans="1:16" ht="50.1" customHeight="1" x14ac:dyDescent="0.25">
      <c r="A133" s="26" t="s">
        <v>124</v>
      </c>
      <c r="B133" s="26" t="s">
        <v>352</v>
      </c>
      <c r="C133" s="26" t="s">
        <v>130</v>
      </c>
      <c r="E133" s="26" t="s">
        <v>562</v>
      </c>
      <c r="G133">
        <v>0.11</v>
      </c>
      <c r="I133">
        <f>G133/(G133+759.75)</f>
        <v>1.447635090674598E-4</v>
      </c>
      <c r="J133">
        <f>I133*1.292/28.94</f>
        <v>6.4628353046011769E-6</v>
      </c>
      <c r="K133">
        <f>J133*1000000*24.45</f>
        <v>158.01632319749879</v>
      </c>
      <c r="L133" s="1">
        <f>L$2/J133</f>
        <v>1.5473084998592739E-7</v>
      </c>
      <c r="N133">
        <v>-3.9710399999999999</v>
      </c>
      <c r="O133">
        <v>-3.468</v>
      </c>
      <c r="P133">
        <v>1.96</v>
      </c>
    </row>
    <row r="134" spans="1:16" ht="50.1" customHeight="1" x14ac:dyDescent="0.25">
      <c r="A134" s="26" t="s">
        <v>132</v>
      </c>
      <c r="B134" s="26" t="s">
        <v>360</v>
      </c>
      <c r="C134" s="26" t="s">
        <v>460</v>
      </c>
      <c r="D134" s="26" t="s">
        <v>685</v>
      </c>
      <c r="E134" s="26" t="s">
        <v>567</v>
      </c>
      <c r="G134">
        <v>0.17399999999999999</v>
      </c>
      <c r="I134">
        <f t="shared" si="8"/>
        <v>2.2897026544759739E-4</v>
      </c>
      <c r="J134">
        <f t="shared" si="6"/>
        <v>1.0222169418047541E-5</v>
      </c>
      <c r="K134">
        <f t="shared" si="5"/>
        <v>249.93204227126236</v>
      </c>
      <c r="L134" s="1">
        <f t="shared" si="7"/>
        <v>9.7826592292089236E-8</v>
      </c>
      <c r="N134">
        <v>-3.6402000000000001</v>
      </c>
      <c r="O134">
        <v>-3.2210000000000001</v>
      </c>
      <c r="P134">
        <v>1.8</v>
      </c>
    </row>
    <row r="135" spans="1:16" ht="50.1" customHeight="1" x14ac:dyDescent="0.25">
      <c r="A135" s="26" t="s">
        <v>107</v>
      </c>
      <c r="B135" s="26" t="s">
        <v>335</v>
      </c>
      <c r="C135" s="26" t="s">
        <v>130</v>
      </c>
      <c r="D135" s="26" t="s">
        <v>685</v>
      </c>
      <c r="E135" s="26" t="s">
        <v>548</v>
      </c>
      <c r="G135">
        <v>0.36</v>
      </c>
      <c r="I135">
        <f t="shared" si="8"/>
        <v>4.7361566089118676E-4</v>
      </c>
      <c r="J135">
        <f t="shared" si="6"/>
        <v>2.1144140769571987E-5</v>
      </c>
      <c r="K135">
        <f t="shared" si="5"/>
        <v>516.97424181603503</v>
      </c>
      <c r="L135" s="1">
        <f t="shared" si="7"/>
        <v>4.7294425954592367E-8</v>
      </c>
      <c r="N135">
        <v>-0.60784000000000005</v>
      </c>
      <c r="P135">
        <v>2.16</v>
      </c>
    </row>
    <row r="136" spans="1:16" ht="50.1" customHeight="1" x14ac:dyDescent="0.25">
      <c r="A136" s="26" t="s">
        <v>109</v>
      </c>
      <c r="B136" s="26" t="s">
        <v>337</v>
      </c>
      <c r="C136" s="26" t="s">
        <v>130</v>
      </c>
      <c r="D136" s="26" t="s">
        <v>685</v>
      </c>
      <c r="E136" s="26" t="s">
        <v>550</v>
      </c>
      <c r="G136">
        <v>3.4799999999999998E-2</v>
      </c>
      <c r="I136">
        <f t="shared" si="8"/>
        <v>4.5802443007546343E-5</v>
      </c>
      <c r="J136">
        <f t="shared" si="6"/>
        <v>2.0448084438752549E-6</v>
      </c>
      <c r="K136">
        <f t="shared" si="5"/>
        <v>49.995566452749983</v>
      </c>
      <c r="L136" s="1">
        <f t="shared" si="7"/>
        <v>4.8904336393722646E-7</v>
      </c>
      <c r="N136">
        <v>-3.6736399999999998</v>
      </c>
      <c r="O136">
        <v>-2.6989999999999998</v>
      </c>
      <c r="P136">
        <v>2.86</v>
      </c>
    </row>
    <row r="137" spans="1:16" ht="50.1" customHeight="1" x14ac:dyDescent="0.25">
      <c r="A137" s="26" t="s">
        <v>110</v>
      </c>
      <c r="B137" s="26" t="s">
        <v>338</v>
      </c>
      <c r="C137" s="26" t="s">
        <v>130</v>
      </c>
      <c r="D137" s="26" t="s">
        <v>685</v>
      </c>
      <c r="E137" s="26" t="s">
        <v>551</v>
      </c>
      <c r="G137">
        <v>3.4799999999999998E-2</v>
      </c>
      <c r="I137">
        <f t="shared" si="8"/>
        <v>4.5802443007546343E-5</v>
      </c>
      <c r="J137">
        <f t="shared" si="6"/>
        <v>2.0448084438752549E-6</v>
      </c>
      <c r="K137">
        <f t="shared" ref="K137:K200" si="9">J137*1000000*24.45</f>
        <v>49.995566452749983</v>
      </c>
      <c r="L137" s="1">
        <f t="shared" si="7"/>
        <v>4.8904336393722646E-7</v>
      </c>
      <c r="N137">
        <v>-4.7536399999999999</v>
      </c>
      <c r="O137">
        <v>-3.7789999999999999</v>
      </c>
      <c r="P137">
        <v>2.86</v>
      </c>
    </row>
    <row r="138" spans="1:16" ht="50.1" customHeight="1" x14ac:dyDescent="0.25">
      <c r="A138" s="26" t="s">
        <v>111</v>
      </c>
      <c r="B138" s="26" t="s">
        <v>339</v>
      </c>
      <c r="C138" s="26" t="s">
        <v>130</v>
      </c>
      <c r="D138" s="26" t="s">
        <v>685</v>
      </c>
      <c r="E138" s="26" t="s">
        <v>552</v>
      </c>
      <c r="G138">
        <v>0.113</v>
      </c>
      <c r="I138">
        <f t="shared" si="8"/>
        <v>1.4871101764397002E-4</v>
      </c>
      <c r="J138">
        <f t="shared" ref="J138:J201" si="10">I138*1.292/28.94</f>
        <v>6.6390682375953443E-6</v>
      </c>
      <c r="K138">
        <f t="shared" si="9"/>
        <v>162.32521840920617</v>
      </c>
      <c r="L138" s="1">
        <f t="shared" ref="L138:L201" si="11">L$2/J138</f>
        <v>1.506235459875613E-7</v>
      </c>
      <c r="N138">
        <v>-4.6208799999999997</v>
      </c>
      <c r="O138">
        <v>-3.903</v>
      </c>
      <c r="P138">
        <v>2.37</v>
      </c>
    </row>
    <row r="139" spans="1:16" ht="50.1" customHeight="1" x14ac:dyDescent="0.25">
      <c r="A139" s="26" t="s">
        <v>123</v>
      </c>
      <c r="B139" s="26" t="s">
        <v>351</v>
      </c>
      <c r="C139" s="26" t="s">
        <v>130</v>
      </c>
      <c r="D139" s="26" t="s">
        <v>452</v>
      </c>
      <c r="E139" s="26" t="s">
        <v>561</v>
      </c>
      <c r="G139">
        <v>1.5599999999999999E-2</v>
      </c>
      <c r="I139">
        <f t="shared" si="8"/>
        <v>2.0532648490534451E-5</v>
      </c>
      <c r="J139">
        <f t="shared" si="10"/>
        <v>9.1666143226573976E-7</v>
      </c>
      <c r="K139">
        <f t="shared" si="9"/>
        <v>22.412372018897337</v>
      </c>
      <c r="L139" s="1">
        <f t="shared" si="11"/>
        <v>1.0909153203143605E-6</v>
      </c>
      <c r="N139">
        <v>-6.4312800000000001</v>
      </c>
      <c r="O139">
        <v>-6.5780000000000003</v>
      </c>
      <c r="P139">
        <v>0.72</v>
      </c>
    </row>
    <row r="140" spans="1:16" ht="50.1" customHeight="1" x14ac:dyDescent="0.25">
      <c r="A140" s="26" t="s">
        <v>125</v>
      </c>
      <c r="B140" s="26" t="s">
        <v>353</v>
      </c>
      <c r="C140" s="26" t="s">
        <v>130</v>
      </c>
      <c r="D140" s="26" t="s">
        <v>452</v>
      </c>
      <c r="E140" s="26" t="s">
        <v>563</v>
      </c>
      <c r="G140">
        <v>1.67E-2</v>
      </c>
      <c r="I140">
        <f t="shared" si="8"/>
        <v>2.1980431624602656E-5</v>
      </c>
      <c r="J140">
        <f t="shared" si="10"/>
        <v>9.8129639457452072E-7</v>
      </c>
      <c r="K140">
        <f t="shared" si="9"/>
        <v>23.99269684734703</v>
      </c>
      <c r="L140" s="1">
        <f t="shared" si="11"/>
        <v>1.0190600979774198E-6</v>
      </c>
      <c r="N140">
        <v>-6.3188399999999998</v>
      </c>
      <c r="O140">
        <v>-6.4969999999999999</v>
      </c>
      <c r="P140">
        <v>0.66</v>
      </c>
    </row>
    <row r="141" spans="1:16" ht="50.1" customHeight="1" x14ac:dyDescent="0.25">
      <c r="A141" s="26" t="s">
        <v>126</v>
      </c>
      <c r="B141" s="26" t="s">
        <v>354</v>
      </c>
      <c r="C141" s="26" t="s">
        <v>130</v>
      </c>
      <c r="D141" s="26" t="s">
        <v>452</v>
      </c>
      <c r="E141" s="26" t="s">
        <v>561</v>
      </c>
      <c r="G141">
        <v>5.33E-2</v>
      </c>
      <c r="I141">
        <f t="shared" si="8"/>
        <v>7.01497348063637E-5</v>
      </c>
      <c r="J141">
        <f t="shared" si="10"/>
        <v>3.1317711599800242E-6</v>
      </c>
      <c r="K141">
        <f t="shared" si="9"/>
        <v>76.571804861511595</v>
      </c>
      <c r="L141" s="1">
        <f t="shared" si="11"/>
        <v>3.1930813233696757E-7</v>
      </c>
      <c r="N141">
        <v>-6.1860800000000005</v>
      </c>
      <c r="O141">
        <v>-6.6210000000000004</v>
      </c>
      <c r="P141">
        <v>0.17</v>
      </c>
    </row>
    <row r="142" spans="1:16" ht="50.1" customHeight="1" x14ac:dyDescent="0.25">
      <c r="A142" s="26" t="s">
        <v>200</v>
      </c>
      <c r="B142" s="26" t="s">
        <v>431</v>
      </c>
      <c r="C142" s="26" t="s">
        <v>130</v>
      </c>
      <c r="D142" s="26" t="s">
        <v>462</v>
      </c>
      <c r="E142" s="26" t="s">
        <v>622</v>
      </c>
      <c r="G142">
        <v>3.2899999999999999E-2</v>
      </c>
      <c r="I142">
        <f t="shared" si="8"/>
        <v>4.3301843197576564E-5</v>
      </c>
      <c r="J142">
        <f t="shared" si="10"/>
        <v>1.9331714378461961E-6</v>
      </c>
      <c r="K142">
        <f t="shared" si="9"/>
        <v>47.266041655339492</v>
      </c>
      <c r="L142" s="1">
        <f t="shared" si="11"/>
        <v>5.1728469623683748E-7</v>
      </c>
      <c r="N142">
        <v>-5.1650799999999997</v>
      </c>
      <c r="O142">
        <v>-5.2069999999999999</v>
      </c>
      <c r="P142">
        <v>0.92</v>
      </c>
    </row>
    <row r="143" spans="1:16" ht="50.1" customHeight="1" x14ac:dyDescent="0.25">
      <c r="A143" s="26" t="s">
        <v>122</v>
      </c>
      <c r="B143" s="26" t="s">
        <v>350</v>
      </c>
      <c r="C143" s="26" t="s">
        <v>130</v>
      </c>
      <c r="D143" s="26" t="s">
        <v>679</v>
      </c>
      <c r="E143" s="26" t="s">
        <v>560</v>
      </c>
      <c r="G143">
        <v>0.14399999999999999</v>
      </c>
      <c r="I143">
        <f t="shared" si="8"/>
        <v>1.8950011448965248E-4</v>
      </c>
      <c r="J143">
        <f t="shared" si="10"/>
        <v>8.4600603980867652E-6</v>
      </c>
      <c r="K143">
        <f t="shared" si="9"/>
        <v>206.84847673322142</v>
      </c>
      <c r="L143" s="1">
        <f t="shared" si="11"/>
        <v>1.1820246581527349E-7</v>
      </c>
      <c r="N143">
        <v>-4.3829200000000004</v>
      </c>
      <c r="O143">
        <v>-3.948</v>
      </c>
      <c r="P143">
        <v>1.83</v>
      </c>
    </row>
    <row r="144" spans="1:16" ht="50.1" customHeight="1" x14ac:dyDescent="0.25">
      <c r="A144" s="26" t="s">
        <v>114</v>
      </c>
      <c r="B144" s="26" t="s">
        <v>342</v>
      </c>
      <c r="C144" s="26" t="s">
        <v>130</v>
      </c>
      <c r="D144" s="26" t="s">
        <v>683</v>
      </c>
      <c r="E144" s="26" t="s">
        <v>526</v>
      </c>
      <c r="G144">
        <v>9.3100000000000002E-2</v>
      </c>
      <c r="I144">
        <f>G144/(G144+759.75)</f>
        <v>1.2252529502472287E-4</v>
      </c>
      <c r="J144">
        <f>I144*1.292/28.94</f>
        <v>5.4700304482357272E-6</v>
      </c>
      <c r="K144">
        <f>J144*1000000*24.45</f>
        <v>133.74224445936352</v>
      </c>
      <c r="L144" s="1">
        <f>L$2/J144</f>
        <v>1.8281433887128257E-7</v>
      </c>
      <c r="N144">
        <v>-4.4196</v>
      </c>
      <c r="O144">
        <v>-3.948</v>
      </c>
      <c r="P144">
        <v>1.9</v>
      </c>
    </row>
    <row r="145" spans="1:17" s="17" customFormat="1" ht="50.1" customHeight="1" x14ac:dyDescent="0.25">
      <c r="A145" s="28" t="s">
        <v>119</v>
      </c>
      <c r="B145" s="28" t="s">
        <v>347</v>
      </c>
      <c r="C145" s="28" t="s">
        <v>130</v>
      </c>
      <c r="D145" s="28" t="s">
        <v>683</v>
      </c>
      <c r="E145" s="28" t="s">
        <v>557</v>
      </c>
      <c r="G145" s="17">
        <v>5.1000000000000004E-3</v>
      </c>
      <c r="H145" s="18"/>
      <c r="I145" s="17">
        <f>G145/(G145+759.75)</f>
        <v>6.7126893916210643E-6</v>
      </c>
      <c r="J145" s="17">
        <f>I145*1.292/28.94</f>
        <v>2.9968191755267504E-7</v>
      </c>
      <c r="K145" s="17">
        <f>J145*1000000*24.45</f>
        <v>7.3272228841629046</v>
      </c>
      <c r="L145" s="19">
        <f>L$2/J145</f>
        <v>3.336871334001092E-6</v>
      </c>
      <c r="M145" s="18"/>
      <c r="N145" s="17">
        <v>-5.43696</v>
      </c>
      <c r="O145" s="17">
        <v>-4.8920000000000003</v>
      </c>
      <c r="P145" s="17">
        <v>2.04</v>
      </c>
      <c r="Q145" s="18"/>
    </row>
    <row r="146" spans="1:17" ht="50.1" customHeight="1" x14ac:dyDescent="0.25">
      <c r="A146" s="26" t="s">
        <v>134</v>
      </c>
      <c r="B146" s="26" t="s">
        <v>362</v>
      </c>
      <c r="C146" s="26" t="s">
        <v>671</v>
      </c>
      <c r="D146" s="26" t="s">
        <v>686</v>
      </c>
      <c r="E146" s="26" t="s">
        <v>568</v>
      </c>
      <c r="G146">
        <v>1.27</v>
      </c>
      <c r="I146">
        <f t="shared" si="8"/>
        <v>1.6688129089905653E-3</v>
      </c>
      <c r="J146">
        <f t="shared" si="10"/>
        <v>7.4502635743462688E-5</v>
      </c>
      <c r="K146">
        <f t="shared" si="9"/>
        <v>1821.5894439276626</v>
      </c>
      <c r="L146" s="1">
        <f t="shared" si="11"/>
        <v>1.3422343921406111E-8</v>
      </c>
      <c r="N146">
        <v>-3.2135200000000004</v>
      </c>
      <c r="O146">
        <v>-2.9620000000000002</v>
      </c>
      <c r="P146">
        <v>1.48</v>
      </c>
    </row>
    <row r="147" spans="1:17" ht="50.1" customHeight="1" x14ac:dyDescent="0.25">
      <c r="A147" s="26" t="s">
        <v>21</v>
      </c>
      <c r="B147" s="26" t="s">
        <v>237</v>
      </c>
      <c r="C147" s="26" t="s">
        <v>671</v>
      </c>
      <c r="D147" s="26" t="s">
        <v>686</v>
      </c>
      <c r="E147" s="26" t="s">
        <v>486</v>
      </c>
      <c r="G147">
        <v>2.8899999999999999E-2</v>
      </c>
      <c r="I147">
        <f t="shared" si="8"/>
        <v>3.8037381664586893E-5</v>
      </c>
      <c r="J147">
        <f t="shared" si="10"/>
        <v>1.6981443369262705E-6</v>
      </c>
      <c r="K147">
        <f t="shared" si="9"/>
        <v>41.519629037847317</v>
      </c>
      <c r="L147" s="1">
        <f t="shared" si="11"/>
        <v>5.8887809372556157E-7</v>
      </c>
      <c r="N147">
        <v>-4.6555999999999997</v>
      </c>
      <c r="O147">
        <v>-4.1840000000000002</v>
      </c>
      <c r="P147">
        <v>1.9</v>
      </c>
    </row>
    <row r="148" spans="1:17" ht="50.1" customHeight="1" x14ac:dyDescent="0.25">
      <c r="A148" s="26" t="s">
        <v>135</v>
      </c>
      <c r="B148" s="26" t="s">
        <v>363</v>
      </c>
      <c r="C148" s="26" t="s">
        <v>671</v>
      </c>
      <c r="D148" s="26" t="s">
        <v>686</v>
      </c>
      <c r="E148" s="26" t="s">
        <v>569</v>
      </c>
      <c r="G148">
        <v>5.8700000000000002E-2</v>
      </c>
      <c r="I148">
        <f t="shared" si="8"/>
        <v>7.7256288326258966E-5</v>
      </c>
      <c r="J148">
        <f t="shared" si="10"/>
        <v>3.4490367836049268E-6</v>
      </c>
      <c r="K148">
        <f t="shared" si="9"/>
        <v>84.328949359140452</v>
      </c>
      <c r="L148" s="1">
        <f t="shared" si="11"/>
        <v>2.8993602061697989E-7</v>
      </c>
      <c r="N148">
        <v>-4.1090800000000005</v>
      </c>
      <c r="O148">
        <v>-2.972</v>
      </c>
      <c r="P148">
        <v>3.17</v>
      </c>
    </row>
    <row r="149" spans="1:17" ht="50.1" customHeight="1" x14ac:dyDescent="0.25">
      <c r="A149" s="26" t="s">
        <v>160</v>
      </c>
      <c r="B149" s="26" t="s">
        <v>388</v>
      </c>
      <c r="C149" s="26" t="s">
        <v>671</v>
      </c>
      <c r="D149" s="26" t="s">
        <v>686</v>
      </c>
      <c r="E149" s="26" t="s">
        <v>591</v>
      </c>
      <c r="G149">
        <v>3.2899999999999999E-2</v>
      </c>
      <c r="I149">
        <f t="shared" si="8"/>
        <v>4.3301843197576564E-5</v>
      </c>
      <c r="J149">
        <f t="shared" si="10"/>
        <v>1.9331714378461961E-6</v>
      </c>
      <c r="K149">
        <f t="shared" si="9"/>
        <v>47.266041655339492</v>
      </c>
      <c r="L149" s="1">
        <f t="shared" si="11"/>
        <v>5.1728469623683748E-7</v>
      </c>
      <c r="N149">
        <v>-4.8872400000000003</v>
      </c>
      <c r="O149">
        <v>-4.4889999999999999</v>
      </c>
      <c r="P149">
        <v>1.76</v>
      </c>
    </row>
    <row r="150" spans="1:17" ht="50.1" customHeight="1" x14ac:dyDescent="0.25">
      <c r="A150" s="26" t="s">
        <v>8</v>
      </c>
      <c r="B150" s="26" t="s">
        <v>223</v>
      </c>
      <c r="C150" s="26" t="s">
        <v>671</v>
      </c>
      <c r="D150" s="26" t="s">
        <v>687</v>
      </c>
      <c r="E150" s="26" t="s">
        <v>472</v>
      </c>
      <c r="G150">
        <v>1.44E-4</v>
      </c>
      <c r="I150">
        <f t="shared" si="8"/>
        <v>1.8953599566543815E-7</v>
      </c>
      <c r="J150">
        <f t="shared" si="10"/>
        <v>8.4616622805717391E-9</v>
      </c>
      <c r="K150">
        <f t="shared" si="9"/>
        <v>0.20688764275997903</v>
      </c>
      <c r="L150" s="1">
        <f t="shared" si="11"/>
        <v>1.181800888338493E-4</v>
      </c>
      <c r="N150">
        <v>-7.0850400000000002</v>
      </c>
      <c r="O150">
        <v>-6.5819999999999999</v>
      </c>
      <c r="P150">
        <v>1.96</v>
      </c>
    </row>
    <row r="151" spans="1:17" ht="50.1" customHeight="1" x14ac:dyDescent="0.25">
      <c r="A151" s="26" t="s">
        <v>141</v>
      </c>
      <c r="B151" s="26" t="s">
        <v>369</v>
      </c>
      <c r="C151" s="26" t="s">
        <v>671</v>
      </c>
      <c r="D151" s="26" t="s">
        <v>687</v>
      </c>
      <c r="E151" s="26" t="s">
        <v>573</v>
      </c>
      <c r="G151">
        <v>1.18E-4</v>
      </c>
      <c r="I151">
        <f t="shared" si="8"/>
        <v>1.553142239854183E-7</v>
      </c>
      <c r="J151">
        <f t="shared" si="10"/>
        <v>6.9338623838687094E-9</v>
      </c>
      <c r="K151">
        <f t="shared" si="9"/>
        <v>0.16953293528558994</v>
      </c>
      <c r="L151" s="1">
        <f t="shared" si="11"/>
        <v>1.4421976448890172E-4</v>
      </c>
      <c r="N151">
        <v>-7.1660399999999997</v>
      </c>
      <c r="O151">
        <v>-7.056</v>
      </c>
      <c r="P151">
        <v>1.21</v>
      </c>
    </row>
    <row r="152" spans="1:17" ht="50.1" customHeight="1" x14ac:dyDescent="0.25">
      <c r="A152" s="26" t="s">
        <v>174</v>
      </c>
      <c r="B152" s="26" t="s">
        <v>402</v>
      </c>
      <c r="C152" s="26" t="s">
        <v>671</v>
      </c>
      <c r="D152" s="26" t="s">
        <v>449</v>
      </c>
      <c r="E152" s="26" t="s">
        <v>599</v>
      </c>
      <c r="G152">
        <v>0.01</v>
      </c>
      <c r="I152">
        <f t="shared" si="8"/>
        <v>1.3162051174054966E-5</v>
      </c>
      <c r="J152">
        <f t="shared" si="10"/>
        <v>5.8760781329920577E-7</v>
      </c>
      <c r="K152">
        <f t="shared" si="9"/>
        <v>14.36701103516558</v>
      </c>
      <c r="L152" s="1">
        <f t="shared" si="11"/>
        <v>1.7018153560371517E-6</v>
      </c>
      <c r="N152">
        <v>-4.6661999999999999</v>
      </c>
      <c r="O152">
        <v>-4.6399999999999997</v>
      </c>
      <c r="P152">
        <v>1.05</v>
      </c>
    </row>
    <row r="153" spans="1:17" ht="50.1" customHeight="1" x14ac:dyDescent="0.25">
      <c r="A153" s="26" t="s">
        <v>144</v>
      </c>
      <c r="B153" s="26" t="s">
        <v>372</v>
      </c>
      <c r="C153" s="26" t="s">
        <v>671</v>
      </c>
      <c r="D153" s="26" t="s">
        <v>452</v>
      </c>
      <c r="E153" s="26" t="s">
        <v>490</v>
      </c>
      <c r="G153">
        <v>0.39700000000000002</v>
      </c>
      <c r="I153">
        <f t="shared" si="8"/>
        <v>5.2226740354168334E-4</v>
      </c>
      <c r="J153">
        <f t="shared" si="10"/>
        <v>2.3316153606629401E-5</v>
      </c>
      <c r="K153">
        <f t="shared" si="9"/>
        <v>570.07995568208889</v>
      </c>
      <c r="L153" s="1">
        <f t="shared" si="11"/>
        <v>4.2888720707161296E-8</v>
      </c>
      <c r="N153">
        <v>-3.6749200000000002</v>
      </c>
      <c r="O153">
        <v>-3.371</v>
      </c>
      <c r="P153">
        <v>1.58</v>
      </c>
    </row>
    <row r="154" spans="1:17" ht="50.1" customHeight="1" x14ac:dyDescent="0.25">
      <c r="A154" s="26" t="s">
        <v>145</v>
      </c>
      <c r="B154" s="26" t="s">
        <v>373</v>
      </c>
      <c r="C154" s="26" t="s">
        <v>671</v>
      </c>
      <c r="D154" s="26" t="s">
        <v>452</v>
      </c>
      <c r="E154" s="26" t="s">
        <v>576</v>
      </c>
      <c r="G154">
        <v>7.0199999999999999E-2</v>
      </c>
      <c r="I154">
        <f t="shared" si="8"/>
        <v>9.2390278647501084E-5</v>
      </c>
      <c r="J154">
        <f t="shared" si="10"/>
        <v>4.1246800280777954E-6</v>
      </c>
      <c r="K154">
        <f t="shared" si="9"/>
        <v>100.84842668650211</v>
      </c>
      <c r="L154" s="1">
        <f t="shared" si="11"/>
        <v>2.4244304847715064E-7</v>
      </c>
      <c r="N154">
        <v>-4.7600799999999994</v>
      </c>
      <c r="O154">
        <v>-4.2779999999999996</v>
      </c>
      <c r="P154">
        <v>1.92</v>
      </c>
    </row>
    <row r="155" spans="1:17" ht="50.1" customHeight="1" x14ac:dyDescent="0.25">
      <c r="A155" s="26" t="s">
        <v>146</v>
      </c>
      <c r="B155" s="26" t="s">
        <v>374</v>
      </c>
      <c r="C155" s="26" t="s">
        <v>671</v>
      </c>
      <c r="D155" s="26" t="s">
        <v>452</v>
      </c>
      <c r="E155" s="26" t="s">
        <v>577</v>
      </c>
      <c r="G155">
        <v>8.1100000000000005E-2</v>
      </c>
      <c r="I155">
        <f t="shared" si="8"/>
        <v>1.0673424659769784E-4</v>
      </c>
      <c r="J155">
        <f t="shared" si="10"/>
        <v>4.7650534417493297E-6</v>
      </c>
      <c r="K155">
        <f t="shared" si="9"/>
        <v>116.5055566507711</v>
      </c>
      <c r="L155" s="1">
        <f t="shared" si="11"/>
        <v>2.0986123497344942E-7</v>
      </c>
      <c r="N155">
        <v>-4.2404799999999998</v>
      </c>
      <c r="O155">
        <v>-3.3130000000000002</v>
      </c>
      <c r="P155">
        <v>2.77</v>
      </c>
    </row>
    <row r="156" spans="1:17" ht="50.1" customHeight="1" x14ac:dyDescent="0.25">
      <c r="A156" s="26" t="s">
        <v>147</v>
      </c>
      <c r="B156" s="26" t="s">
        <v>375</v>
      </c>
      <c r="C156" s="26" t="s">
        <v>671</v>
      </c>
      <c r="D156" s="26" t="s">
        <v>688</v>
      </c>
      <c r="E156" s="26" t="s">
        <v>578</v>
      </c>
      <c r="G156">
        <v>4.3199999999999998E-4</v>
      </c>
      <c r="I156">
        <f t="shared" si="8"/>
        <v>5.6860777145303416E-7</v>
      </c>
      <c r="J156">
        <f t="shared" si="10"/>
        <v>2.5384977218981345E-8</v>
      </c>
      <c r="K156">
        <f t="shared" si="9"/>
        <v>0.62066269300409382</v>
      </c>
      <c r="L156" s="1">
        <f t="shared" si="11"/>
        <v>3.9393377877536981E-5</v>
      </c>
      <c r="N156">
        <v>-6.7589199999999998</v>
      </c>
      <c r="O156">
        <v>-6.8479999999999999</v>
      </c>
      <c r="P156">
        <v>0.83</v>
      </c>
    </row>
    <row r="157" spans="1:17" ht="50.1" customHeight="1" x14ac:dyDescent="0.25">
      <c r="A157" s="26" t="s">
        <v>148</v>
      </c>
      <c r="B157" s="26" t="s">
        <v>376</v>
      </c>
      <c r="C157" s="26" t="s">
        <v>671</v>
      </c>
      <c r="D157" s="26" t="s">
        <v>452</v>
      </c>
      <c r="E157" s="26" t="s">
        <v>579</v>
      </c>
      <c r="G157">
        <v>8.4900000000000003E-2</v>
      </c>
      <c r="I157">
        <f t="shared" si="8"/>
        <v>1.1173479923072763E-4</v>
      </c>
      <c r="J157">
        <f t="shared" si="10"/>
        <v>4.9882985696648272E-6</v>
      </c>
      <c r="K157">
        <f t="shared" si="9"/>
        <v>121.96390002830503</v>
      </c>
      <c r="L157" s="1">
        <f t="shared" si="11"/>
        <v>2.0046915517071621E-7</v>
      </c>
      <c r="N157">
        <v>-3.9314</v>
      </c>
      <c r="O157">
        <v>-3.355</v>
      </c>
      <c r="P157">
        <v>2.1</v>
      </c>
    </row>
    <row r="158" spans="1:17" ht="50.1" customHeight="1" x14ac:dyDescent="0.25">
      <c r="A158" s="26" t="s">
        <v>154</v>
      </c>
      <c r="B158" s="26" t="s">
        <v>382</v>
      </c>
      <c r="C158" s="26" t="s">
        <v>671</v>
      </c>
      <c r="D158" s="26" t="s">
        <v>452</v>
      </c>
      <c r="E158" s="26" t="s">
        <v>585</v>
      </c>
      <c r="G158">
        <v>6.4400000000000004E-3</v>
      </c>
      <c r="I158">
        <f t="shared" si="8"/>
        <v>8.4764006738791186E-6</v>
      </c>
      <c r="J158">
        <f t="shared" si="10"/>
        <v>3.7842120492922674E-7</v>
      </c>
      <c r="K158">
        <f t="shared" si="9"/>
        <v>9.2523984605195935</v>
      </c>
      <c r="L158" s="1">
        <f t="shared" si="11"/>
        <v>2.6425580463627096E-6</v>
      </c>
      <c r="N158">
        <v>-5.0127600000000001</v>
      </c>
      <c r="O158">
        <v>-4.625</v>
      </c>
      <c r="P158">
        <v>1.74</v>
      </c>
    </row>
    <row r="159" spans="1:17" ht="50.1" customHeight="1" x14ac:dyDescent="0.25">
      <c r="A159" s="26" t="s">
        <v>163</v>
      </c>
      <c r="B159" s="26" t="s">
        <v>391</v>
      </c>
      <c r="C159" s="26" t="s">
        <v>671</v>
      </c>
      <c r="D159" s="26" t="s">
        <v>452</v>
      </c>
      <c r="E159" s="26" t="s">
        <v>590</v>
      </c>
      <c r="G159">
        <v>0.17799999999999999</v>
      </c>
      <c r="I159">
        <f t="shared" si="8"/>
        <v>2.3423271678369529E-4</v>
      </c>
      <c r="J159">
        <f t="shared" si="10"/>
        <v>1.0457106775554054E-5</v>
      </c>
      <c r="K159">
        <f t="shared" si="9"/>
        <v>255.67626066229661</v>
      </c>
      <c r="L159" s="1">
        <f t="shared" si="11"/>
        <v>9.5628745260374993E-8</v>
      </c>
      <c r="N159">
        <v>-3.9942800000000003</v>
      </c>
      <c r="O159">
        <v>-3.355</v>
      </c>
      <c r="P159">
        <v>2.2200000000000002</v>
      </c>
    </row>
    <row r="160" spans="1:17" ht="50.1" customHeight="1" x14ac:dyDescent="0.25">
      <c r="A160" s="26" t="s">
        <v>164</v>
      </c>
      <c r="B160" s="26" t="s">
        <v>392</v>
      </c>
      <c r="C160" s="26" t="s">
        <v>671</v>
      </c>
      <c r="D160" s="26" t="s">
        <v>452</v>
      </c>
      <c r="E160" s="26" t="s">
        <v>594</v>
      </c>
      <c r="G160">
        <v>0.17</v>
      </c>
      <c r="I160">
        <f t="shared" si="8"/>
        <v>2.2370775871144333E-4</v>
      </c>
      <c r="J160">
        <f t="shared" si="10"/>
        <v>9.9872295872558663E-6</v>
      </c>
      <c r="K160">
        <f t="shared" si="9"/>
        <v>244.18776340840591</v>
      </c>
      <c r="L160" s="1">
        <f t="shared" si="11"/>
        <v>1.0012786741941358E-7</v>
      </c>
      <c r="N160">
        <v>-3.8355600000000001</v>
      </c>
      <c r="O160">
        <v>-3.2120000000000002</v>
      </c>
      <c r="P160">
        <v>2.19</v>
      </c>
    </row>
    <row r="161" spans="1:16" ht="50.1" customHeight="1" x14ac:dyDescent="0.25">
      <c r="A161" s="26" t="s">
        <v>165</v>
      </c>
      <c r="B161" s="26" t="s">
        <v>393</v>
      </c>
      <c r="C161" s="26" t="s">
        <v>671</v>
      </c>
      <c r="D161" s="26" t="s">
        <v>452</v>
      </c>
      <c r="E161" s="26" t="s">
        <v>595</v>
      </c>
      <c r="G161">
        <v>8.4500000000000006E-2</v>
      </c>
      <c r="I161">
        <f t="shared" si="8"/>
        <v>1.1120842762469985E-4</v>
      </c>
      <c r="J161">
        <f t="shared" si="10"/>
        <v>4.96479918766801E-6</v>
      </c>
      <c r="K161">
        <f t="shared" si="9"/>
        <v>121.38934013848285</v>
      </c>
      <c r="L161" s="1">
        <f t="shared" si="11"/>
        <v>2.0141801555315369E-7</v>
      </c>
      <c r="N161">
        <v>-4.0774799999999995</v>
      </c>
      <c r="O161">
        <v>-3.15</v>
      </c>
      <c r="P161">
        <v>2.77</v>
      </c>
    </row>
    <row r="162" spans="1:16" ht="50.1" customHeight="1" x14ac:dyDescent="0.25">
      <c r="A162" s="26" t="s">
        <v>150</v>
      </c>
      <c r="B162" s="26" t="s">
        <v>378</v>
      </c>
      <c r="C162" s="26" t="s">
        <v>671</v>
      </c>
      <c r="D162" s="26" t="s">
        <v>452</v>
      </c>
      <c r="E162" s="26" t="s">
        <v>581</v>
      </c>
      <c r="G162">
        <v>6.5100000000000005E-2</v>
      </c>
      <c r="I162">
        <f t="shared" si="8"/>
        <v>8.5678739472274241E-5</v>
      </c>
      <c r="J162">
        <f t="shared" si="10"/>
        <v>3.8250494608907501E-6</v>
      </c>
      <c r="K162">
        <f t="shared" si="9"/>
        <v>93.522459318778829</v>
      </c>
      <c r="L162" s="1">
        <f t="shared" si="11"/>
        <v>2.6143452789944501E-7</v>
      </c>
      <c r="N162">
        <v>-4.1660399999999997</v>
      </c>
      <c r="O162">
        <v>-3.6629999999999998</v>
      </c>
      <c r="P162">
        <v>1.96</v>
      </c>
    </row>
    <row r="163" spans="1:16" ht="50.1" customHeight="1" x14ac:dyDescent="0.25">
      <c r="A163" s="26" t="s">
        <v>66</v>
      </c>
      <c r="B163" s="26" t="s">
        <v>289</v>
      </c>
      <c r="C163" s="26" t="s">
        <v>671</v>
      </c>
      <c r="D163" s="26" t="s">
        <v>452</v>
      </c>
      <c r="E163" s="26" t="s">
        <v>522</v>
      </c>
      <c r="G163">
        <v>7.1599999999999995E-4</v>
      </c>
      <c r="I163">
        <f t="shared" si="8"/>
        <v>9.4241438003462166E-7</v>
      </c>
      <c r="J163">
        <f t="shared" si="10"/>
        <v>4.2073233552340405E-8</v>
      </c>
      <c r="K163">
        <f t="shared" si="9"/>
        <v>1.0286905603547229</v>
      </c>
      <c r="L163" s="1">
        <f t="shared" si="11"/>
        <v>2.3768080453240397E-5</v>
      </c>
      <c r="N163">
        <v>-7.8975200000000001</v>
      </c>
      <c r="O163">
        <v>-7.6459999999999999</v>
      </c>
      <c r="P163">
        <v>1.48</v>
      </c>
    </row>
    <row r="164" spans="1:16" ht="50.1" customHeight="1" x14ac:dyDescent="0.25">
      <c r="A164" s="26" t="s">
        <v>136</v>
      </c>
      <c r="B164" s="26" t="s">
        <v>364</v>
      </c>
      <c r="C164" s="26" t="s">
        <v>671</v>
      </c>
      <c r="D164" s="26" t="s">
        <v>450</v>
      </c>
      <c r="E164" s="26" t="s">
        <v>570</v>
      </c>
      <c r="G164">
        <v>3.4299999999999997E-2</v>
      </c>
      <c r="I164">
        <f t="shared" si="8"/>
        <v>4.5144391638521614E-5</v>
      </c>
      <c r="J164">
        <f t="shared" si="10"/>
        <v>2.0154303385269497E-6</v>
      </c>
      <c r="K164">
        <f t="shared" si="9"/>
        <v>49.277271776983923</v>
      </c>
      <c r="L164" s="1">
        <f t="shared" si="11"/>
        <v>4.9617194942638707E-7</v>
      </c>
      <c r="N164">
        <v>-3.2091999999999996</v>
      </c>
      <c r="O164">
        <v>-2.3969999999999998</v>
      </c>
      <c r="P164">
        <v>2.5499999999999998</v>
      </c>
    </row>
    <row r="165" spans="1:16" ht="50.1" customHeight="1" x14ac:dyDescent="0.25">
      <c r="A165" s="26" t="s">
        <v>137</v>
      </c>
      <c r="B165" s="26" t="s">
        <v>365</v>
      </c>
      <c r="C165" s="26" t="s">
        <v>671</v>
      </c>
      <c r="D165" s="26" t="s">
        <v>450</v>
      </c>
      <c r="E165" s="26" t="s">
        <v>571</v>
      </c>
      <c r="G165">
        <v>0.38</v>
      </c>
      <c r="I165">
        <f t="shared" si="8"/>
        <v>4.9991448831120989E-4</v>
      </c>
      <c r="J165">
        <f t="shared" si="10"/>
        <v>2.2318228019975232E-5</v>
      </c>
      <c r="K165">
        <f t="shared" si="9"/>
        <v>545.68067508839431</v>
      </c>
      <c r="L165" s="1">
        <f t="shared" si="11"/>
        <v>4.4806424555971973E-8</v>
      </c>
      <c r="N165">
        <v>-3.46488</v>
      </c>
      <c r="O165">
        <v>-2.8780000000000001</v>
      </c>
      <c r="P165">
        <v>2.12</v>
      </c>
    </row>
    <row r="166" spans="1:16" ht="50.1" customHeight="1" x14ac:dyDescent="0.25">
      <c r="A166" s="26" t="s">
        <v>159</v>
      </c>
      <c r="B166" s="26" t="s">
        <v>387</v>
      </c>
      <c r="C166" s="26" t="s">
        <v>671</v>
      </c>
      <c r="D166" s="26" t="s">
        <v>450</v>
      </c>
      <c r="E166" s="26" t="s">
        <v>590</v>
      </c>
      <c r="G166">
        <v>0.17699999999999999</v>
      </c>
      <c r="I166">
        <f t="shared" si="8"/>
        <v>2.3291710914337822E-4</v>
      </c>
      <c r="J166">
        <f t="shared" si="10"/>
        <v>1.0398372668045773E-5</v>
      </c>
      <c r="K166">
        <f t="shared" si="9"/>
        <v>254.24021173371915</v>
      </c>
      <c r="L166" s="1">
        <f t="shared" si="11"/>
        <v>9.6168894107152227E-8</v>
      </c>
      <c r="N166">
        <v>-3.8380399999999999</v>
      </c>
      <c r="O166">
        <v>-3.335</v>
      </c>
      <c r="P166">
        <v>1.96</v>
      </c>
    </row>
    <row r="167" spans="1:16" ht="50.1" customHeight="1" x14ac:dyDescent="0.25">
      <c r="A167" s="26" t="s">
        <v>161</v>
      </c>
      <c r="B167" s="26" t="s">
        <v>389</v>
      </c>
      <c r="C167" s="26" t="s">
        <v>671</v>
      </c>
      <c r="D167" s="26" t="s">
        <v>450</v>
      </c>
      <c r="E167" s="26" t="s">
        <v>592</v>
      </c>
      <c r="G167">
        <v>0.26700000000000002</v>
      </c>
      <c r="I167">
        <f t="shared" si="8"/>
        <v>3.5130793126995842E-4</v>
      </c>
      <c r="J167">
        <f t="shared" si="10"/>
        <v>1.5683823331056885E-5</v>
      </c>
      <c r="K167">
        <f t="shared" si="9"/>
        <v>383.46948044434083</v>
      </c>
      <c r="L167" s="1">
        <f t="shared" si="11"/>
        <v>6.3759963300518324E-8</v>
      </c>
      <c r="N167">
        <v>-3.3823600000000003</v>
      </c>
      <c r="O167">
        <v>-2.5230000000000001</v>
      </c>
      <c r="P167">
        <v>2.64</v>
      </c>
    </row>
    <row r="168" spans="1:16" ht="50.1" customHeight="1" x14ac:dyDescent="0.25">
      <c r="A168" s="26" t="s">
        <v>153</v>
      </c>
      <c r="B168" s="26" t="s">
        <v>381</v>
      </c>
      <c r="C168" s="26" t="s">
        <v>671</v>
      </c>
      <c r="D168" s="26" t="s">
        <v>450</v>
      </c>
      <c r="E168" s="26" t="s">
        <v>584</v>
      </c>
      <c r="G168">
        <v>2.24E-4</v>
      </c>
      <c r="I168">
        <f t="shared" si="8"/>
        <v>2.9483373998978909E-7</v>
      </c>
      <c r="J168">
        <f t="shared" si="10"/>
        <v>1.3162584383787404E-8</v>
      </c>
      <c r="K168">
        <f t="shared" si="9"/>
        <v>0.32182518818360201</v>
      </c>
      <c r="L168" s="1">
        <f t="shared" si="11"/>
        <v>7.5972922250110573E-5</v>
      </c>
      <c r="N168">
        <v>-5.4972799999999999</v>
      </c>
      <c r="O168">
        <v>-3.9409999999999998</v>
      </c>
      <c r="P168">
        <v>3.97</v>
      </c>
    </row>
    <row r="169" spans="1:16" ht="50.1" customHeight="1" x14ac:dyDescent="0.25">
      <c r="A169" s="26" t="s">
        <v>162</v>
      </c>
      <c r="B169" s="26" t="s">
        <v>390</v>
      </c>
      <c r="C169" s="26" t="s">
        <v>671</v>
      </c>
      <c r="D169" s="26" t="s">
        <v>689</v>
      </c>
      <c r="E169" s="26" t="s">
        <v>593</v>
      </c>
      <c r="G169">
        <v>2.7099999999999999E-2</v>
      </c>
      <c r="I169">
        <f t="shared" si="8"/>
        <v>3.5668355890168313E-5</v>
      </c>
      <c r="J169">
        <f t="shared" si="10"/>
        <v>1.5923813341429667E-6</v>
      </c>
      <c r="K169">
        <f t="shared" si="9"/>
        <v>38.933723619795536</v>
      </c>
      <c r="L169" s="1">
        <f t="shared" si="11"/>
        <v>6.2799028006580383E-7</v>
      </c>
      <c r="N169">
        <v>-4.5731200000000003</v>
      </c>
      <c r="O169">
        <v>-4.1120000000000001</v>
      </c>
      <c r="P169">
        <v>1.88</v>
      </c>
    </row>
    <row r="170" spans="1:16" ht="50.1" customHeight="1" x14ac:dyDescent="0.25">
      <c r="A170" s="26" t="s">
        <v>138</v>
      </c>
      <c r="B170" s="26" t="s">
        <v>366</v>
      </c>
      <c r="C170" s="26" t="s">
        <v>671</v>
      </c>
      <c r="D170" s="26" t="s">
        <v>689</v>
      </c>
      <c r="E170" s="26" t="s">
        <v>490</v>
      </c>
      <c r="G170">
        <v>2.0799999999999999E-2</v>
      </c>
      <c r="I170">
        <f t="shared" si="8"/>
        <v>2.7376677282148774E-5</v>
      </c>
      <c r="J170">
        <f t="shared" si="10"/>
        <v>1.2222068779729169E-6</v>
      </c>
      <c r="K170">
        <f t="shared" si="9"/>
        <v>29.882958166437817</v>
      </c>
      <c r="L170" s="1">
        <f t="shared" si="11"/>
        <v>8.1819209008097175E-7</v>
      </c>
      <c r="N170">
        <v>-6.9074399999999994</v>
      </c>
      <c r="O170">
        <v>-5.9589999999999996</v>
      </c>
      <c r="P170">
        <v>2.81</v>
      </c>
    </row>
    <row r="171" spans="1:16" ht="50.1" customHeight="1" x14ac:dyDescent="0.25">
      <c r="A171" s="26" t="s">
        <v>170</v>
      </c>
      <c r="B171" s="26" t="s">
        <v>398</v>
      </c>
      <c r="C171" s="26" t="s">
        <v>671</v>
      </c>
      <c r="D171" s="26" t="s">
        <v>450</v>
      </c>
      <c r="E171" s="26" t="s">
        <v>598</v>
      </c>
      <c r="G171">
        <v>0.39800000000000002</v>
      </c>
      <c r="I171">
        <f t="shared" si="8"/>
        <v>5.235822497724128E-4</v>
      </c>
      <c r="J171">
        <f t="shared" si="10"/>
        <v>2.3374853721698597E-5</v>
      </c>
      <c r="K171">
        <f t="shared" si="9"/>
        <v>571.51517349553069</v>
      </c>
      <c r="L171" s="1">
        <f t="shared" si="11"/>
        <v>4.2781016382220689E-8</v>
      </c>
      <c r="N171">
        <v>-2.8337599999999998</v>
      </c>
      <c r="O171">
        <v>-2.577</v>
      </c>
      <c r="P171">
        <v>1.49</v>
      </c>
    </row>
    <row r="172" spans="1:16" ht="50.1" customHeight="1" x14ac:dyDescent="0.25">
      <c r="A172" s="26" t="s">
        <v>155</v>
      </c>
      <c r="B172" s="26" t="s">
        <v>383</v>
      </c>
      <c r="C172" s="26" t="s">
        <v>671</v>
      </c>
      <c r="D172" s="26" t="s">
        <v>450</v>
      </c>
      <c r="E172" s="26" t="s">
        <v>586</v>
      </c>
      <c r="G172">
        <v>9.1300000000000006E-2</v>
      </c>
      <c r="I172">
        <f t="shared" si="8"/>
        <v>1.2015666955718253E-4</v>
      </c>
      <c r="J172">
        <f t="shared" si="10"/>
        <v>5.3642853167892129E-6</v>
      </c>
      <c r="K172">
        <f t="shared" si="9"/>
        <v>131.15677599549625</v>
      </c>
      <c r="L172" s="1">
        <f t="shared" si="11"/>
        <v>1.8641812300143439E-7</v>
      </c>
      <c r="N172">
        <v>-3.7847199999999996</v>
      </c>
      <c r="O172">
        <v>-3.1139999999999999</v>
      </c>
      <c r="P172">
        <v>2.2799999999999998</v>
      </c>
    </row>
    <row r="173" spans="1:16" ht="50.1" customHeight="1" x14ac:dyDescent="0.25">
      <c r="A173" s="26" t="s">
        <v>149</v>
      </c>
      <c r="B173" s="26" t="s">
        <v>377</v>
      </c>
      <c r="C173" s="26" t="s">
        <v>671</v>
      </c>
      <c r="D173" s="26" t="s">
        <v>450</v>
      </c>
      <c r="E173" s="26" t="s">
        <v>580</v>
      </c>
      <c r="G173">
        <v>2.5999999999999999E-2</v>
      </c>
      <c r="I173">
        <f t="shared" si="8"/>
        <v>3.422061239102051E-5</v>
      </c>
      <c r="J173">
        <f t="shared" si="10"/>
        <v>1.527748141299188E-6</v>
      </c>
      <c r="K173">
        <f t="shared" si="9"/>
        <v>37.353442054765146</v>
      </c>
      <c r="L173" s="1">
        <f t="shared" si="11"/>
        <v>6.5455815194093827E-7</v>
      </c>
      <c r="N173">
        <v>-4.1303200000000002</v>
      </c>
      <c r="O173">
        <v>-3.1190000000000002</v>
      </c>
      <c r="P173">
        <v>2.93</v>
      </c>
    </row>
    <row r="174" spans="1:16" ht="50.1" customHeight="1" x14ac:dyDescent="0.25">
      <c r="A174" s="26" t="s">
        <v>173</v>
      </c>
      <c r="B174" s="26" t="s">
        <v>401</v>
      </c>
      <c r="C174" s="26" t="s">
        <v>671</v>
      </c>
      <c r="D174" s="26" t="s">
        <v>450</v>
      </c>
      <c r="G174">
        <v>0.20699999999999999</v>
      </c>
      <c r="I174">
        <f t="shared" si="8"/>
        <v>2.7238383224314008E-4</v>
      </c>
      <c r="J174">
        <f t="shared" si="10"/>
        <v>1.2160328654393123E-5</v>
      </c>
      <c r="K174">
        <f t="shared" si="9"/>
        <v>297.32003559991182</v>
      </c>
      <c r="L174" s="1">
        <f t="shared" si="11"/>
        <v>8.2234619509130887E-8</v>
      </c>
      <c r="N174">
        <v>-3.0199200000000004</v>
      </c>
      <c r="O174">
        <v>-2.4540000000000002</v>
      </c>
      <c r="P174">
        <v>2.08</v>
      </c>
    </row>
    <row r="175" spans="1:16" ht="50.1" customHeight="1" x14ac:dyDescent="0.25">
      <c r="A175" s="26" t="s">
        <v>142</v>
      </c>
      <c r="B175" s="26" t="s">
        <v>370</v>
      </c>
      <c r="C175" s="26" t="s">
        <v>671</v>
      </c>
      <c r="D175" s="26" t="s">
        <v>685</v>
      </c>
      <c r="E175" s="26" t="s">
        <v>574</v>
      </c>
      <c r="G175">
        <v>1.2</v>
      </c>
      <c r="I175">
        <f t="shared" si="8"/>
        <v>1.5769761482357578E-3</v>
      </c>
      <c r="J175">
        <f t="shared" si="10"/>
        <v>7.0402667018679989E-5</v>
      </c>
      <c r="K175">
        <f t="shared" si="9"/>
        <v>1721.3452086067257</v>
      </c>
      <c r="L175" s="1">
        <f t="shared" si="11"/>
        <v>1.4204007352941179E-8</v>
      </c>
      <c r="N175">
        <v>-2.71184</v>
      </c>
      <c r="O175">
        <v>-1.8420000000000001</v>
      </c>
      <c r="P175">
        <v>2.66</v>
      </c>
    </row>
    <row r="176" spans="1:16" ht="50.1" customHeight="1" x14ac:dyDescent="0.25">
      <c r="A176" s="26" t="s">
        <v>648</v>
      </c>
      <c r="B176" s="26" t="s">
        <v>411</v>
      </c>
      <c r="C176" s="26" t="s">
        <v>671</v>
      </c>
      <c r="D176" s="26" t="s">
        <v>685</v>
      </c>
      <c r="E176" s="26" t="s">
        <v>607</v>
      </c>
      <c r="G176">
        <v>1.9300000000000001E-2</v>
      </c>
      <c r="I176">
        <f t="shared" si="8"/>
        <v>2.5402447821990175E-5</v>
      </c>
      <c r="J176">
        <f t="shared" si="10"/>
        <v>1.1340691978580271E-6</v>
      </c>
      <c r="K176">
        <f t="shared" si="9"/>
        <v>27.727991887628761</v>
      </c>
      <c r="L176" s="1">
        <f t="shared" si="11"/>
        <v>8.8178040801103647E-7</v>
      </c>
      <c r="N176">
        <v>-3.9046400000000001</v>
      </c>
      <c r="O176">
        <v>-2.2749999999999999</v>
      </c>
      <c r="P176">
        <v>4.1100000000000003</v>
      </c>
    </row>
    <row r="177" spans="1:16" ht="50.1" customHeight="1" x14ac:dyDescent="0.25">
      <c r="A177" s="26" t="s">
        <v>650</v>
      </c>
      <c r="B177" s="26" t="s">
        <v>413</v>
      </c>
      <c r="C177" s="26" t="s">
        <v>671</v>
      </c>
      <c r="D177" s="26" t="s">
        <v>685</v>
      </c>
      <c r="E177" s="26" t="s">
        <v>609</v>
      </c>
      <c r="G177">
        <v>7.0499999999999993E-2</v>
      </c>
      <c r="I177">
        <f t="shared" si="8"/>
        <v>9.2785072263778078E-5</v>
      </c>
      <c r="J177">
        <f t="shared" si="10"/>
        <v>4.1423052302972101E-6</v>
      </c>
      <c r="K177">
        <f t="shared" si="9"/>
        <v>101.27936288076678</v>
      </c>
      <c r="L177" s="1">
        <f t="shared" si="11"/>
        <v>2.4141147124695349E-7</v>
      </c>
      <c r="N177" s="11">
        <v>-3.2323599999999999</v>
      </c>
      <c r="O177" s="11">
        <v>-1.98</v>
      </c>
      <c r="P177" s="11">
        <v>3.39</v>
      </c>
    </row>
    <row r="178" spans="1:16" ht="50.1" customHeight="1" x14ac:dyDescent="0.25">
      <c r="A178" s="26" t="s">
        <v>143</v>
      </c>
      <c r="B178" s="26" t="s">
        <v>371</v>
      </c>
      <c r="C178" s="26" t="s">
        <v>671</v>
      </c>
      <c r="D178" s="26" t="s">
        <v>690</v>
      </c>
      <c r="E178" s="26" t="s">
        <v>575</v>
      </c>
      <c r="G178">
        <v>0.11</v>
      </c>
      <c r="I178">
        <f t="shared" si="8"/>
        <v>1.447635090674598E-4</v>
      </c>
      <c r="J178">
        <f t="shared" si="10"/>
        <v>6.4628353046011769E-6</v>
      </c>
      <c r="K178">
        <f t="shared" si="9"/>
        <v>158.01632319749879</v>
      </c>
      <c r="L178" s="1">
        <f t="shared" si="11"/>
        <v>1.5473084998592739E-7</v>
      </c>
      <c r="N178">
        <v>-4.9590400000000008</v>
      </c>
      <c r="O178">
        <v>-4.4560000000000004</v>
      </c>
      <c r="P178">
        <v>1.96</v>
      </c>
    </row>
    <row r="179" spans="1:16" ht="50.1" customHeight="1" x14ac:dyDescent="0.25">
      <c r="A179" s="26" t="s">
        <v>180</v>
      </c>
      <c r="B179" s="26" t="s">
        <v>408</v>
      </c>
      <c r="C179" s="26" t="s">
        <v>671</v>
      </c>
      <c r="D179" s="26" t="s">
        <v>690</v>
      </c>
      <c r="E179" s="26" t="s">
        <v>604</v>
      </c>
      <c r="G179">
        <v>0.156</v>
      </c>
      <c r="I179">
        <f>G179/(G179+759.75)</f>
        <v>2.0528854884683108E-4</v>
      </c>
      <c r="J179">
        <f>I179*1.292/28.94</f>
        <v>9.1649207018004755E-6</v>
      </c>
      <c r="K179">
        <f>J179*1000000*24.45</f>
        <v>224.08231115902163</v>
      </c>
      <c r="L179" s="1">
        <f>L$2/J179</f>
        <v>1.091116914741605E-7</v>
      </c>
      <c r="N179">
        <v>-5.0359200000000008</v>
      </c>
      <c r="O179">
        <v>-4.3390000000000004</v>
      </c>
      <c r="P179">
        <v>2.33</v>
      </c>
    </row>
    <row r="180" spans="1:16" ht="50.1" customHeight="1" x14ac:dyDescent="0.25">
      <c r="A180" s="26" t="s">
        <v>181</v>
      </c>
      <c r="B180" s="26" t="s">
        <v>409</v>
      </c>
      <c r="C180" s="26" t="s">
        <v>671</v>
      </c>
      <c r="D180" s="26" t="s">
        <v>690</v>
      </c>
      <c r="E180" s="26" t="s">
        <v>605</v>
      </c>
      <c r="G180">
        <v>3.56E-2</v>
      </c>
      <c r="I180">
        <f>G180/(G180+759.75)</f>
        <v>4.6855323396495006E-5</v>
      </c>
      <c r="J180">
        <f>I180*1.292/28.94</f>
        <v>2.0918133320066188E-6</v>
      </c>
      <c r="K180">
        <f>J180*1000000*24.45</f>
        <v>51.144835967561825</v>
      </c>
      <c r="L180" s="1">
        <f>L$2/J180</f>
        <v>4.7805412877865522E-7</v>
      </c>
      <c r="N180">
        <v>-5.4145199999999996</v>
      </c>
      <c r="O180">
        <v>-4.7699999999999996</v>
      </c>
      <c r="P180">
        <v>2.23</v>
      </c>
    </row>
    <row r="181" spans="1:16" ht="50.1" customHeight="1" x14ac:dyDescent="0.25">
      <c r="A181" s="26" t="s">
        <v>182</v>
      </c>
      <c r="B181" s="26" t="s">
        <v>410</v>
      </c>
      <c r="C181" s="26" t="s">
        <v>671</v>
      </c>
      <c r="D181" s="26" t="s">
        <v>690</v>
      </c>
      <c r="E181" s="26" t="s">
        <v>606</v>
      </c>
      <c r="G181">
        <v>0.17100000000000001</v>
      </c>
      <c r="I181">
        <f>G181/(G181+759.75)</f>
        <v>2.2502339058928493E-4</v>
      </c>
      <c r="J181">
        <f>I181*1.292/28.94</f>
        <v>1.0045964776826404E-5</v>
      </c>
      <c r="K181">
        <f>J181*1000000*24.45</f>
        <v>245.62383879340555</v>
      </c>
      <c r="L181" s="1">
        <f>L$2/J181</f>
        <v>9.954245532562055E-8</v>
      </c>
      <c r="N181">
        <v>-4.2786399999999993</v>
      </c>
      <c r="O181">
        <v>-3.5659999999999998</v>
      </c>
      <c r="P181">
        <v>2.36</v>
      </c>
    </row>
    <row r="182" spans="1:16" ht="50.1" customHeight="1" x14ac:dyDescent="0.25">
      <c r="A182" s="26" t="s">
        <v>156</v>
      </c>
      <c r="B182" s="26" t="s">
        <v>384</v>
      </c>
      <c r="C182" s="26" t="s">
        <v>671</v>
      </c>
      <c r="D182" s="26" t="s">
        <v>691</v>
      </c>
      <c r="E182" s="26" t="s">
        <v>587</v>
      </c>
      <c r="G182">
        <v>0.10299999999999999</v>
      </c>
      <c r="I182">
        <f t="shared" si="8"/>
        <v>1.355525345033842E-4</v>
      </c>
      <c r="J182">
        <f t="shared" si="10"/>
        <v>6.0516197159078231E-6</v>
      </c>
      <c r="K182">
        <f t="shared" si="9"/>
        <v>147.96210205394627</v>
      </c>
      <c r="L182" s="1">
        <f t="shared" si="11"/>
        <v>1.6524501653190657E-7</v>
      </c>
      <c r="N182">
        <v>-4.47668</v>
      </c>
      <c r="O182">
        <v>-4.3090000000000002</v>
      </c>
      <c r="P182">
        <v>1.32</v>
      </c>
    </row>
    <row r="183" spans="1:16" ht="50.1" customHeight="1" x14ac:dyDescent="0.25">
      <c r="A183" s="26" t="s">
        <v>649</v>
      </c>
      <c r="B183" s="26" t="s">
        <v>412</v>
      </c>
      <c r="C183" s="26" t="s">
        <v>671</v>
      </c>
      <c r="D183" s="26" t="s">
        <v>691</v>
      </c>
      <c r="E183" s="26" t="s">
        <v>608</v>
      </c>
      <c r="G183">
        <v>7.7000000000000002E-3</v>
      </c>
      <c r="I183">
        <f t="shared" si="8"/>
        <v>1.0134810084846788E-5</v>
      </c>
      <c r="J183">
        <f t="shared" si="10"/>
        <v>4.5245938595791465E-7</v>
      </c>
      <c r="K183">
        <f t="shared" si="9"/>
        <v>11.062631986671013</v>
      </c>
      <c r="L183" s="1">
        <f t="shared" si="11"/>
        <v>2.2101431223111251E-6</v>
      </c>
      <c r="N183" s="11">
        <v>-6.80776</v>
      </c>
      <c r="O183" s="11">
        <v>-6.1580000000000004</v>
      </c>
      <c r="P183" s="11">
        <v>2.2400000000000002</v>
      </c>
    </row>
    <row r="184" spans="1:16" ht="50.1" customHeight="1" x14ac:dyDescent="0.25">
      <c r="A184" s="26" t="s">
        <v>157</v>
      </c>
      <c r="B184" s="26" t="s">
        <v>385</v>
      </c>
      <c r="C184" s="26" t="s">
        <v>671</v>
      </c>
      <c r="D184" s="26" t="s">
        <v>691</v>
      </c>
      <c r="E184" s="26" t="s">
        <v>588</v>
      </c>
      <c r="G184">
        <v>3.0699999999999998E-3</v>
      </c>
      <c r="I184">
        <f t="shared" si="8"/>
        <v>4.0407865676673082E-6</v>
      </c>
      <c r="J184">
        <f t="shared" si="10"/>
        <v>1.8039724414050319E-7</v>
      </c>
      <c r="K184">
        <f t="shared" si="9"/>
        <v>4.4107126192353023</v>
      </c>
      <c r="L184" s="1">
        <f t="shared" si="11"/>
        <v>5.5433219324633671E-6</v>
      </c>
      <c r="N184">
        <v>-5.1036000000000001</v>
      </c>
      <c r="O184">
        <v>-5.0250000000000004</v>
      </c>
      <c r="P184">
        <v>1.1499999999999999</v>
      </c>
    </row>
    <row r="185" spans="1:16" ht="50.1" customHeight="1" x14ac:dyDescent="0.25">
      <c r="A185" s="26" t="s">
        <v>178</v>
      </c>
      <c r="B185" s="26" t="s">
        <v>406</v>
      </c>
      <c r="C185" s="26" t="s">
        <v>671</v>
      </c>
      <c r="D185" s="26" t="s">
        <v>687</v>
      </c>
      <c r="E185" s="26" t="s">
        <v>603</v>
      </c>
      <c r="G185">
        <v>2.5300000000000002E-4</v>
      </c>
      <c r="I185">
        <f t="shared" si="8"/>
        <v>3.3300416683112313E-7</v>
      </c>
      <c r="J185">
        <f t="shared" si="10"/>
        <v>1.4866668401721184E-8</v>
      </c>
      <c r="K185">
        <f t="shared" si="9"/>
        <v>0.36349004242208294</v>
      </c>
      <c r="L185" s="1">
        <f t="shared" si="11"/>
        <v>6.7264566140738387E-5</v>
      </c>
      <c r="N185">
        <v>-9.0364400000000007</v>
      </c>
      <c r="O185">
        <v>-8.8740000000000006</v>
      </c>
      <c r="P185">
        <v>1.31</v>
      </c>
    </row>
    <row r="186" spans="1:16" ht="50.1" customHeight="1" x14ac:dyDescent="0.25">
      <c r="A186" s="26" t="s">
        <v>179</v>
      </c>
      <c r="B186" s="26" t="s">
        <v>407</v>
      </c>
      <c r="C186" s="26" t="s">
        <v>671</v>
      </c>
      <c r="D186" s="26" t="s">
        <v>687</v>
      </c>
      <c r="E186" s="26" t="s">
        <v>573</v>
      </c>
      <c r="G186">
        <v>3.59E-4</v>
      </c>
      <c r="I186">
        <f t="shared" si="8"/>
        <v>4.7252363325306438E-7</v>
      </c>
      <c r="J186">
        <f t="shared" si="10"/>
        <v>2.1095388188077375E-8</v>
      </c>
      <c r="K186">
        <f t="shared" si="9"/>
        <v>0.51578224119849181</v>
      </c>
      <c r="L186" s="1">
        <f t="shared" si="11"/>
        <v>4.7403725927412745E-5</v>
      </c>
      <c r="N186">
        <v>-6.9603600000000005</v>
      </c>
      <c r="O186">
        <v>-5.8390000000000004</v>
      </c>
      <c r="P186">
        <v>3.14</v>
      </c>
    </row>
    <row r="187" spans="1:16" ht="50.1" customHeight="1" x14ac:dyDescent="0.25">
      <c r="A187" s="26" t="s">
        <v>139</v>
      </c>
      <c r="B187" s="26" t="s">
        <v>367</v>
      </c>
      <c r="C187" s="26" t="s">
        <v>671</v>
      </c>
      <c r="D187" s="26" t="s">
        <v>687</v>
      </c>
      <c r="E187" s="26" t="s">
        <v>572</v>
      </c>
      <c r="G187">
        <v>2.2599999999999999E-2</v>
      </c>
      <c r="I187">
        <f t="shared" si="8"/>
        <v>2.9745742344485701E-5</v>
      </c>
      <c r="J187">
        <f t="shared" si="10"/>
        <v>1.3279716347296311E-6</v>
      </c>
      <c r="K187">
        <f t="shared" si="9"/>
        <v>32.468906469139476</v>
      </c>
      <c r="L187" s="1">
        <f t="shared" si="11"/>
        <v>7.5302813241458685E-7</v>
      </c>
      <c r="N187">
        <v>-4.7554800000000004</v>
      </c>
      <c r="O187">
        <v>-4.09</v>
      </c>
      <c r="P187">
        <v>2.27</v>
      </c>
    </row>
    <row r="188" spans="1:16" ht="50.1" customHeight="1" x14ac:dyDescent="0.25">
      <c r="A188" s="26" t="s">
        <v>84</v>
      </c>
      <c r="B188" s="26" t="s">
        <v>311</v>
      </c>
      <c r="C188" s="26" t="s">
        <v>671</v>
      </c>
      <c r="D188" s="26" t="s">
        <v>687</v>
      </c>
      <c r="E188" s="26" t="s">
        <v>474</v>
      </c>
      <c r="G188">
        <v>1.2E-2</v>
      </c>
      <c r="I188">
        <f t="shared" si="8"/>
        <v>1.5794419831473543E-5</v>
      </c>
      <c r="J188">
        <f t="shared" si="10"/>
        <v>7.0512751977414705E-7</v>
      </c>
      <c r="K188">
        <f t="shared" si="9"/>
        <v>17.240367858477892</v>
      </c>
      <c r="L188" s="1">
        <f t="shared" si="11"/>
        <v>1.418183196594427E-6</v>
      </c>
      <c r="N188">
        <v>-7.0309600000000003</v>
      </c>
      <c r="O188">
        <v>-5.9619999999999997</v>
      </c>
      <c r="P188">
        <v>3.04</v>
      </c>
    </row>
    <row r="189" spans="1:16" ht="50.1" customHeight="1" x14ac:dyDescent="0.25">
      <c r="A189" s="26" t="s">
        <v>169</v>
      </c>
      <c r="B189" s="26" t="s">
        <v>397</v>
      </c>
      <c r="C189" s="26" t="s">
        <v>671</v>
      </c>
      <c r="D189" s="26" t="s">
        <v>687</v>
      </c>
      <c r="E189" s="26" t="s">
        <v>572</v>
      </c>
      <c r="G189">
        <v>1.2E-2</v>
      </c>
      <c r="I189">
        <f t="shared" si="8"/>
        <v>1.5794419831473543E-5</v>
      </c>
      <c r="J189">
        <f t="shared" si="10"/>
        <v>7.0512751977414705E-7</v>
      </c>
      <c r="K189">
        <f t="shared" si="9"/>
        <v>17.240367858477892</v>
      </c>
      <c r="L189" s="1">
        <f t="shared" si="11"/>
        <v>1.418183196594427E-6</v>
      </c>
      <c r="N189">
        <v>-4.7037200000000006</v>
      </c>
      <c r="O189">
        <v>-3.64</v>
      </c>
      <c r="P189">
        <v>3.03</v>
      </c>
    </row>
    <row r="190" spans="1:16" ht="50.1" customHeight="1" x14ac:dyDescent="0.25">
      <c r="A190" s="26" t="s">
        <v>171</v>
      </c>
      <c r="B190" s="26" t="s">
        <v>399</v>
      </c>
      <c r="C190" s="26" t="s">
        <v>671</v>
      </c>
      <c r="D190" s="26" t="s">
        <v>687</v>
      </c>
      <c r="E190" s="26" t="s">
        <v>572</v>
      </c>
      <c r="G190">
        <v>8.9800000000000001E-3</v>
      </c>
      <c r="I190">
        <f>G190/(G190+759.75)</f>
        <v>1.1819537822376251E-5</v>
      </c>
      <c r="J190">
        <f>I190*1.292/28.94</f>
        <v>5.2767252475846973E-7</v>
      </c>
      <c r="K190">
        <f>J190*1000000*24.45</f>
        <v>12.901593230344584</v>
      </c>
      <c r="L190" s="1">
        <f>L$2/J190</f>
        <v>1.895114778730857E-6</v>
      </c>
      <c r="N190">
        <v>-4.2287999999999997</v>
      </c>
      <c r="O190">
        <v>-3.2069999999999999</v>
      </c>
      <c r="P190">
        <v>2.95</v>
      </c>
    </row>
    <row r="191" spans="1:16" ht="50.1" customHeight="1" x14ac:dyDescent="0.25">
      <c r="A191" s="26" t="s">
        <v>177</v>
      </c>
      <c r="B191" s="26" t="s">
        <v>405</v>
      </c>
      <c r="C191" s="26" t="s">
        <v>671</v>
      </c>
      <c r="D191" s="26" t="s">
        <v>687</v>
      </c>
      <c r="E191" s="26" t="s">
        <v>602</v>
      </c>
      <c r="G191">
        <v>2.1199999999999999E-3</v>
      </c>
      <c r="I191">
        <f>G191/(G191+759.75)</f>
        <v>2.790383789912952E-6</v>
      </c>
      <c r="J191">
        <f>I191*1.292/28.94</f>
        <v>1.2457414846466946E-7</v>
      </c>
      <c r="K191">
        <f>J191*1000000*24.45</f>
        <v>3.0458379299611682</v>
      </c>
      <c r="L191" s="1">
        <f>L$2/J191</f>
        <v>8.0273476666277235E-6</v>
      </c>
      <c r="N191">
        <v>-5.1745999999999999</v>
      </c>
      <c r="O191">
        <v>-4.1790000000000003</v>
      </c>
      <c r="P191">
        <v>2.9</v>
      </c>
    </row>
    <row r="192" spans="1:16" ht="50.1" customHeight="1" x14ac:dyDescent="0.25">
      <c r="A192" s="26" t="s">
        <v>140</v>
      </c>
      <c r="B192" s="26" t="s">
        <v>368</v>
      </c>
      <c r="C192" s="26" t="s">
        <v>671</v>
      </c>
      <c r="D192" s="26" t="s">
        <v>687</v>
      </c>
      <c r="E192" s="26" t="s">
        <v>572</v>
      </c>
      <c r="G192">
        <v>3.1900000000000001E-3</v>
      </c>
      <c r="I192">
        <f t="shared" si="8"/>
        <v>4.1987319592564E-6</v>
      </c>
      <c r="J192">
        <f t="shared" si="10"/>
        <v>1.8744857261089388E-7</v>
      </c>
      <c r="K192">
        <f t="shared" si="9"/>
        <v>4.5831176003363554</v>
      </c>
      <c r="L192" s="1">
        <f t="shared" si="11"/>
        <v>5.3347965581781299E-6</v>
      </c>
      <c r="N192">
        <v>-4.7224399999999997</v>
      </c>
      <c r="O192">
        <v>-3.6429999999999998</v>
      </c>
      <c r="P192">
        <v>3.06</v>
      </c>
    </row>
    <row r="193" spans="1:17" s="17" customFormat="1" ht="50.1" customHeight="1" x14ac:dyDescent="0.25">
      <c r="A193" s="28" t="s">
        <v>176</v>
      </c>
      <c r="B193" s="28" t="s">
        <v>404</v>
      </c>
      <c r="C193" s="28" t="s">
        <v>671</v>
      </c>
      <c r="D193" s="28" t="s">
        <v>687</v>
      </c>
      <c r="E193" s="28" t="s">
        <v>601</v>
      </c>
      <c r="G193" s="17">
        <v>2.3199999999999998E-2</v>
      </c>
      <c r="H193" s="18"/>
      <c r="I193" s="17">
        <f t="shared" si="8"/>
        <v>3.0535428204100905E-5</v>
      </c>
      <c r="J193" s="17">
        <f t="shared" si="10"/>
        <v>1.3632264422839796E-6</v>
      </c>
      <c r="K193" s="17">
        <f t="shared" si="9"/>
        <v>33.330886513843296</v>
      </c>
      <c r="L193" s="19">
        <f t="shared" si="11"/>
        <v>7.3355384621543725E-7</v>
      </c>
      <c r="M193" s="18"/>
      <c r="N193" s="17">
        <v>-5.6137600000000001</v>
      </c>
      <c r="O193" s="17">
        <v>-4.3090000000000002</v>
      </c>
      <c r="P193" s="17">
        <v>3.49</v>
      </c>
      <c r="Q193" s="18"/>
    </row>
    <row r="194" spans="1:17" ht="50.1" customHeight="1" x14ac:dyDescent="0.25">
      <c r="A194" s="26" t="s">
        <v>183</v>
      </c>
      <c r="B194" s="26" t="s">
        <v>414</v>
      </c>
      <c r="C194" s="26" t="s">
        <v>672</v>
      </c>
      <c r="E194" s="26" t="s">
        <v>610</v>
      </c>
      <c r="G194">
        <v>0.39900000000000002</v>
      </c>
      <c r="I194">
        <f t="shared" si="8"/>
        <v>5.248970925436987E-4</v>
      </c>
      <c r="J194">
        <f t="shared" si="10"/>
        <v>2.3433553682324074E-5</v>
      </c>
      <c r="K194">
        <f t="shared" si="9"/>
        <v>572.95038753282358</v>
      </c>
      <c r="L194" s="1">
        <f t="shared" si="11"/>
        <v>4.2673851928583067E-8</v>
      </c>
      <c r="N194">
        <v>-4.4095599999999999</v>
      </c>
      <c r="O194">
        <v>-3.3929999999999998</v>
      </c>
      <c r="P194">
        <v>2.94</v>
      </c>
    </row>
    <row r="195" spans="1:17" ht="50.1" customHeight="1" x14ac:dyDescent="0.25">
      <c r="A195" s="26" t="s">
        <v>184</v>
      </c>
      <c r="B195" s="26" t="s">
        <v>415</v>
      </c>
      <c r="C195" s="26" t="s">
        <v>672</v>
      </c>
      <c r="D195" s="26" t="s">
        <v>452</v>
      </c>
      <c r="E195" s="26" t="s">
        <v>555</v>
      </c>
      <c r="G195">
        <v>0.185</v>
      </c>
      <c r="I195">
        <f t="shared" ref="I195:I235" si="12">G195/(G195+759.75)</f>
        <v>2.4344187331811276E-4</v>
      </c>
      <c r="J195">
        <f t="shared" si="10"/>
        <v>1.0868241199965503E-5</v>
      </c>
      <c r="K195">
        <f t="shared" si="9"/>
        <v>265.72849733915655</v>
      </c>
      <c r="L195" s="1">
        <f t="shared" si="11"/>
        <v>9.201120784871559E-8</v>
      </c>
      <c r="N195">
        <v>-6.3720799999999995</v>
      </c>
      <c r="O195">
        <v>-6.5449999999999999</v>
      </c>
      <c r="P195">
        <v>0.67</v>
      </c>
    </row>
    <row r="196" spans="1:17" ht="50.1" customHeight="1" x14ac:dyDescent="0.25">
      <c r="A196" s="26" t="s">
        <v>185</v>
      </c>
      <c r="B196" s="26" t="s">
        <v>416</v>
      </c>
      <c r="C196" s="26" t="s">
        <v>672</v>
      </c>
      <c r="E196" s="26" t="s">
        <v>611</v>
      </c>
      <c r="G196">
        <v>0.36399999999999999</v>
      </c>
      <c r="I196">
        <f t="shared" si="12"/>
        <v>4.7887553709048903E-4</v>
      </c>
      <c r="J196">
        <f t="shared" si="10"/>
        <v>2.1378963162436483E-5</v>
      </c>
      <c r="K196">
        <f t="shared" si="9"/>
        <v>522.71564932157196</v>
      </c>
      <c r="L196" s="1">
        <f t="shared" si="11"/>
        <v>4.6774953135100195E-8</v>
      </c>
      <c r="N196">
        <v>-4.5220000000000002</v>
      </c>
      <c r="O196">
        <v>-3.4740000000000002</v>
      </c>
      <c r="P196">
        <v>3</v>
      </c>
    </row>
    <row r="197" spans="1:17" ht="50.1" customHeight="1" x14ac:dyDescent="0.25">
      <c r="A197" s="26" t="s">
        <v>186</v>
      </c>
      <c r="B197" s="26" t="s">
        <v>417</v>
      </c>
      <c r="C197" s="26" t="s">
        <v>672</v>
      </c>
      <c r="E197" s="26" t="s">
        <v>612</v>
      </c>
      <c r="G197">
        <v>1.3160000000000001</v>
      </c>
      <c r="I197">
        <f t="shared" si="12"/>
        <v>1.7291535819495287E-3</v>
      </c>
      <c r="J197">
        <f t="shared" si="10"/>
        <v>7.719649025151317E-5</v>
      </c>
      <c r="K197">
        <f t="shared" si="9"/>
        <v>1887.4541866494969</v>
      </c>
      <c r="L197" s="1">
        <f t="shared" si="11"/>
        <v>1.2953956802205764E-8</v>
      </c>
      <c r="N197">
        <v>-1.075772</v>
      </c>
      <c r="P197">
        <v>3.0529999999999999</v>
      </c>
    </row>
    <row r="198" spans="1:17" ht="50.1" customHeight="1" x14ac:dyDescent="0.25">
      <c r="A198" s="26" t="s">
        <v>187</v>
      </c>
      <c r="B198" s="26" t="s">
        <v>418</v>
      </c>
      <c r="C198" s="26" t="s">
        <v>672</v>
      </c>
      <c r="E198" s="26" t="s">
        <v>498</v>
      </c>
      <c r="G198">
        <v>5.05</v>
      </c>
      <c r="I198">
        <f t="shared" si="12"/>
        <v>6.6030334728033472E-3</v>
      </c>
      <c r="J198">
        <f t="shared" si="10"/>
        <v>2.9478642870981082E-4</v>
      </c>
      <c r="K198">
        <f t="shared" si="9"/>
        <v>7207.5281819548745</v>
      </c>
      <c r="L198" s="1">
        <f t="shared" si="11"/>
        <v>3.3922864236888081E-9</v>
      </c>
      <c r="N198">
        <v>-3.76112</v>
      </c>
      <c r="O198">
        <v>-2.907</v>
      </c>
      <c r="P198">
        <v>2.63</v>
      </c>
    </row>
    <row r="199" spans="1:17" ht="50.1" customHeight="1" x14ac:dyDescent="0.25">
      <c r="A199" s="26" t="s">
        <v>188</v>
      </c>
      <c r="B199" s="26" t="s">
        <v>419</v>
      </c>
      <c r="C199" s="26" t="s">
        <v>672</v>
      </c>
      <c r="E199" s="26" t="s">
        <v>613</v>
      </c>
      <c r="G199">
        <v>0.7</v>
      </c>
      <c r="I199">
        <f t="shared" si="12"/>
        <v>9.2050759418765198E-4</v>
      </c>
      <c r="J199">
        <f t="shared" si="10"/>
        <v>4.1095225006580729E-5</v>
      </c>
      <c r="K199">
        <f t="shared" si="9"/>
        <v>1004.7782514108987</v>
      </c>
      <c r="L199" s="1">
        <f t="shared" si="11"/>
        <v>2.4333727333038483E-8</v>
      </c>
      <c r="N199">
        <v>5.2399999999999988E-2</v>
      </c>
      <c r="P199">
        <v>0.9</v>
      </c>
    </row>
    <row r="200" spans="1:17" ht="50.1" customHeight="1" x14ac:dyDescent="0.25">
      <c r="A200" s="26" t="s">
        <v>189</v>
      </c>
      <c r="B200" s="26" t="s">
        <v>420</v>
      </c>
      <c r="C200" s="26" t="s">
        <v>672</v>
      </c>
      <c r="E200" s="26" t="s">
        <v>476</v>
      </c>
      <c r="G200">
        <v>0.59299999999999997</v>
      </c>
      <c r="I200">
        <f t="shared" si="12"/>
        <v>7.7991117166857594E-4</v>
      </c>
      <c r="J200">
        <f t="shared" si="10"/>
        <v>3.481842549398065E-5</v>
      </c>
      <c r="K200">
        <f t="shared" si="9"/>
        <v>851.31050332782684</v>
      </c>
      <c r="L200" s="1">
        <f t="shared" si="11"/>
        <v>2.8720425631333567E-8</v>
      </c>
      <c r="N200">
        <v>-4.5311199999999996</v>
      </c>
      <c r="O200">
        <v>-3.677</v>
      </c>
      <c r="P200">
        <v>2.63</v>
      </c>
    </row>
    <row r="201" spans="1:17" ht="50.1" customHeight="1" x14ac:dyDescent="0.25">
      <c r="A201" s="26" t="s">
        <v>192</v>
      </c>
      <c r="B201" s="26" t="s">
        <v>423</v>
      </c>
      <c r="C201" s="26" t="s">
        <v>672</v>
      </c>
      <c r="E201" s="26" t="s">
        <v>616</v>
      </c>
      <c r="G201">
        <v>0.215</v>
      </c>
      <c r="I201">
        <f t="shared" si="12"/>
        <v>2.8290776548920012E-4</v>
      </c>
      <c r="J201">
        <f t="shared" si="10"/>
        <v>1.263016009025731E-5</v>
      </c>
      <c r="K201">
        <f t="shared" ref="K201:K235" si="13">J201*1000000*24.45</f>
        <v>308.80741420679124</v>
      </c>
      <c r="L201" s="1">
        <f t="shared" si="11"/>
        <v>7.9175560155518769E-8</v>
      </c>
      <c r="N201">
        <v>-4.9396799999999992</v>
      </c>
      <c r="O201">
        <v>-4.9029999999999996</v>
      </c>
      <c r="P201">
        <v>1.07</v>
      </c>
    </row>
    <row r="202" spans="1:17" ht="50.1" customHeight="1" x14ac:dyDescent="0.25">
      <c r="A202" s="26" t="s">
        <v>195</v>
      </c>
      <c r="B202" s="26" t="s">
        <v>426</v>
      </c>
      <c r="C202" s="26" t="s">
        <v>672</v>
      </c>
      <c r="E202" s="26" t="s">
        <v>617</v>
      </c>
      <c r="G202">
        <v>0.81599999999999995</v>
      </c>
      <c r="I202">
        <f t="shared" si="12"/>
        <v>1.0728851933954448E-3</v>
      </c>
      <c r="J202">
        <f t="shared" ref="J202:J235" si="14">I202*1.292/28.94</f>
        <v>4.7897984445988757E-5</v>
      </c>
      <c r="K202">
        <f t="shared" si="13"/>
        <v>1171.1057197044249</v>
      </c>
      <c r="L202" s="1">
        <f t="shared" ref="L202:L235" si="15">L$2/J202</f>
        <v>2.0877705222181757E-8</v>
      </c>
      <c r="N202">
        <v>-1.0621480000000001</v>
      </c>
      <c r="P202">
        <v>3.0270000000000001</v>
      </c>
    </row>
    <row r="203" spans="1:17" ht="50.1" customHeight="1" x14ac:dyDescent="0.25">
      <c r="A203" s="26" t="s">
        <v>199</v>
      </c>
      <c r="B203" s="26" t="s">
        <v>430</v>
      </c>
      <c r="C203" s="26" t="s">
        <v>672</v>
      </c>
      <c r="E203" s="26" t="s">
        <v>621</v>
      </c>
      <c r="G203">
        <v>8.6</v>
      </c>
      <c r="I203">
        <f t="shared" si="12"/>
        <v>1.1192815774061299E-2</v>
      </c>
      <c r="J203">
        <f t="shared" si="14"/>
        <v>4.9969308846189357E-4</v>
      </c>
      <c r="K203">
        <f t="shared" si="13"/>
        <v>12217.496012893298</v>
      </c>
      <c r="L203" s="1">
        <f t="shared" si="15"/>
        <v>2.0012284001727985E-9</v>
      </c>
      <c r="N203">
        <v>-3.7462800000000001</v>
      </c>
      <c r="O203">
        <v>-3.762</v>
      </c>
      <c r="P203">
        <v>0.97</v>
      </c>
    </row>
    <row r="204" spans="1:17" ht="50.1" customHeight="1" x14ac:dyDescent="0.25">
      <c r="A204" s="26" t="s">
        <v>190</v>
      </c>
      <c r="B204" s="26" t="s">
        <v>421</v>
      </c>
      <c r="C204" s="26" t="s">
        <v>461</v>
      </c>
      <c r="E204" s="26" t="s">
        <v>614</v>
      </c>
      <c r="G204">
        <v>4.4000000000000004</v>
      </c>
      <c r="I204">
        <f t="shared" si="12"/>
        <v>5.7580318000392599E-3</v>
      </c>
      <c r="J204">
        <f t="shared" si="14"/>
        <v>2.5706209694715702E-4</v>
      </c>
      <c r="K204">
        <f t="shared" si="13"/>
        <v>6285.16827035799</v>
      </c>
      <c r="L204" s="1">
        <f t="shared" si="15"/>
        <v>3.8901106459330136E-9</v>
      </c>
      <c r="N204">
        <v>-3.8841999999999999</v>
      </c>
      <c r="O204">
        <v>-3.4649999999999999</v>
      </c>
      <c r="P204">
        <v>1.8</v>
      </c>
    </row>
    <row r="205" spans="1:17" ht="50.1" customHeight="1" x14ac:dyDescent="0.25">
      <c r="A205" s="26" t="s">
        <v>198</v>
      </c>
      <c r="B205" s="26" t="s">
        <v>429</v>
      </c>
      <c r="C205" s="26" t="s">
        <v>461</v>
      </c>
      <c r="E205" s="26" t="s">
        <v>620</v>
      </c>
      <c r="G205">
        <v>1.1000000000000001</v>
      </c>
      <c r="I205">
        <f t="shared" si="12"/>
        <v>1.4457514621804561E-3</v>
      </c>
      <c r="J205">
        <f t="shared" si="14"/>
        <v>6.4544260163688645E-5</v>
      </c>
      <c r="K205">
        <f t="shared" si="13"/>
        <v>1578.1071610021875</v>
      </c>
      <c r="L205" s="1">
        <f t="shared" si="15"/>
        <v>1.5493244441317195E-8</v>
      </c>
      <c r="N205">
        <v>-1.5728800000000001</v>
      </c>
      <c r="O205">
        <v>-1.117</v>
      </c>
      <c r="P205">
        <v>1.87</v>
      </c>
    </row>
    <row r="206" spans="1:17" ht="50.1" customHeight="1" x14ac:dyDescent="0.25">
      <c r="A206" s="26" t="s">
        <v>193</v>
      </c>
      <c r="B206" s="26" t="s">
        <v>424</v>
      </c>
      <c r="C206" s="26" t="s">
        <v>461</v>
      </c>
      <c r="E206" s="26" t="s">
        <v>514</v>
      </c>
      <c r="G206">
        <v>0.96499999999999997</v>
      </c>
      <c r="I206">
        <f t="shared" si="12"/>
        <v>1.2685434098183945E-3</v>
      </c>
      <c r="J206">
        <f t="shared" si="14"/>
        <v>5.6632967708547534E-5</v>
      </c>
      <c r="K206">
        <f t="shared" si="13"/>
        <v>1384.676060473987</v>
      </c>
      <c r="L206" s="1">
        <f t="shared" si="15"/>
        <v>1.7657559553409585E-8</v>
      </c>
      <c r="N206">
        <v>-2.40944</v>
      </c>
      <c r="O206">
        <v>-1.0680000000000001</v>
      </c>
      <c r="P206">
        <v>3.56</v>
      </c>
    </row>
    <row r="207" spans="1:17" ht="50.1" customHeight="1" x14ac:dyDescent="0.25">
      <c r="A207" s="26" t="s">
        <v>194</v>
      </c>
      <c r="B207" s="26" t="s">
        <v>425</v>
      </c>
      <c r="C207" s="26" t="s">
        <v>461</v>
      </c>
      <c r="E207" s="26" t="s">
        <v>514</v>
      </c>
      <c r="G207">
        <v>2.0799999999999998E-3</v>
      </c>
      <c r="I207">
        <f t="shared" si="12"/>
        <v>2.7377351832982148E-6</v>
      </c>
      <c r="J207">
        <f t="shared" si="14"/>
        <v>1.2222369926818566E-7</v>
      </c>
      <c r="K207">
        <f t="shared" si="13"/>
        <v>2.9883694471071394</v>
      </c>
      <c r="L207" s="1">
        <f t="shared" si="15"/>
        <v>8.181719306382473E-6</v>
      </c>
      <c r="N207">
        <v>-2.0324400000000002</v>
      </c>
      <c r="O207">
        <v>-0.69099999999999995</v>
      </c>
      <c r="P207">
        <v>3.56</v>
      </c>
    </row>
    <row r="208" spans="1:17" ht="50.1" customHeight="1" x14ac:dyDescent="0.25">
      <c r="A208" s="26" t="s">
        <v>196</v>
      </c>
      <c r="B208" s="26" t="s">
        <v>427</v>
      </c>
      <c r="C208" s="26" t="s">
        <v>462</v>
      </c>
      <c r="D208" s="26" t="s">
        <v>685</v>
      </c>
      <c r="E208" s="26" t="s">
        <v>618</v>
      </c>
      <c r="G208">
        <v>3.35</v>
      </c>
      <c r="I208">
        <f t="shared" si="12"/>
        <v>4.3899882060018346E-3</v>
      </c>
      <c r="J208">
        <f t="shared" si="14"/>
        <v>1.959870339376078E-4</v>
      </c>
      <c r="K208">
        <f t="shared" si="13"/>
        <v>4791.8829797745111</v>
      </c>
      <c r="L208" s="1">
        <f t="shared" si="15"/>
        <v>5.1023783558985263E-9</v>
      </c>
      <c r="N208">
        <v>-2.86164</v>
      </c>
      <c r="O208">
        <v>-2.411</v>
      </c>
      <c r="P208">
        <v>1.86</v>
      </c>
    </row>
    <row r="209" spans="1:17" s="17" customFormat="1" ht="50.1" customHeight="1" x14ac:dyDescent="0.25">
      <c r="A209" s="28" t="s">
        <v>197</v>
      </c>
      <c r="B209" s="28" t="s">
        <v>428</v>
      </c>
      <c r="C209" s="28" t="s">
        <v>463</v>
      </c>
      <c r="D209" s="28"/>
      <c r="E209" s="28" t="s">
        <v>619</v>
      </c>
      <c r="G209" s="17">
        <v>0.22600000000000001</v>
      </c>
      <c r="H209" s="18"/>
      <c r="I209" s="17">
        <f t="shared" si="12"/>
        <v>2.9737781193090308E-4</v>
      </c>
      <c r="J209" s="17">
        <f t="shared" si="14"/>
        <v>1.3276162163604933E-5</v>
      </c>
      <c r="K209" s="17">
        <f t="shared" si="13"/>
        <v>324.60216490014062</v>
      </c>
      <c r="L209" s="19">
        <f t="shared" si="15"/>
        <v>7.5322972684183131E-8</v>
      </c>
      <c r="M209" s="18"/>
      <c r="N209" s="17">
        <v>-3.8734000000000002</v>
      </c>
      <c r="O209" s="17">
        <v>-3.1659999999999999</v>
      </c>
      <c r="P209" s="17">
        <v>2.35</v>
      </c>
      <c r="Q209" s="18"/>
    </row>
    <row r="210" spans="1:17" ht="50.1" customHeight="1" x14ac:dyDescent="0.25">
      <c r="A210" s="26" t="s">
        <v>203</v>
      </c>
      <c r="B210" s="26" t="s">
        <v>437</v>
      </c>
      <c r="C210" s="26" t="s">
        <v>465</v>
      </c>
      <c r="D210" s="26" t="s">
        <v>692</v>
      </c>
      <c r="E210" s="26" t="s">
        <v>520</v>
      </c>
      <c r="G210">
        <v>3.2000000000000001E-2</v>
      </c>
      <c r="I210">
        <f t="shared" si="12"/>
        <v>4.2117344185569019E-5</v>
      </c>
      <c r="J210">
        <f t="shared" si="14"/>
        <v>1.880290555900317E-6</v>
      </c>
      <c r="K210">
        <f t="shared" si="13"/>
        <v>45.97310409176275</v>
      </c>
      <c r="L210" s="1">
        <f t="shared" si="15"/>
        <v>5.3183269833591332E-7</v>
      </c>
      <c r="N210">
        <v>-4.6494400000000002</v>
      </c>
      <c r="O210">
        <v>-3.4390000000000001</v>
      </c>
      <c r="P210">
        <v>3.31</v>
      </c>
    </row>
    <row r="211" spans="1:17" ht="50.1" customHeight="1" x14ac:dyDescent="0.25">
      <c r="A211" s="26" t="s">
        <v>207</v>
      </c>
      <c r="B211" s="26" t="s">
        <v>441</v>
      </c>
      <c r="C211" s="26" t="s">
        <v>465</v>
      </c>
      <c r="D211" s="26" t="s">
        <v>692</v>
      </c>
      <c r="E211" s="26" t="s">
        <v>629</v>
      </c>
      <c r="G211">
        <v>0.113</v>
      </c>
      <c r="I211">
        <f t="shared" si="12"/>
        <v>1.4871101764397002E-4</v>
      </c>
      <c r="J211">
        <f t="shared" si="14"/>
        <v>6.6390682375953443E-6</v>
      </c>
      <c r="K211">
        <f t="shared" si="13"/>
        <v>162.32521840920617</v>
      </c>
      <c r="L211" s="1">
        <f t="shared" si="15"/>
        <v>1.506235459875613E-7</v>
      </c>
      <c r="N211">
        <v>-5.0830800000000007</v>
      </c>
      <c r="O211">
        <v>-3.9460000000000002</v>
      </c>
      <c r="P211">
        <v>3.17</v>
      </c>
    </row>
    <row r="212" spans="1:17" ht="50.1" customHeight="1" x14ac:dyDescent="0.25">
      <c r="A212" s="26" t="s">
        <v>646</v>
      </c>
      <c r="B212" s="26" t="s">
        <v>308</v>
      </c>
      <c r="C212" s="26" t="s">
        <v>465</v>
      </c>
      <c r="D212" s="26" t="s">
        <v>692</v>
      </c>
      <c r="E212" s="26" t="s">
        <v>520</v>
      </c>
      <c r="G212">
        <v>8.0099999999999998E-3</v>
      </c>
      <c r="I212">
        <f t="shared" si="12"/>
        <v>1.0542830604707938E-5</v>
      </c>
      <c r="J212">
        <f t="shared" si="14"/>
        <v>4.7067509126754167E-7</v>
      </c>
      <c r="K212">
        <f t="shared" si="13"/>
        <v>11.508005981491394</v>
      </c>
      <c r="L212" s="1">
        <f t="shared" si="15"/>
        <v>2.1246078633712505E-6</v>
      </c>
      <c r="N212">
        <v>-4.7842000000000002</v>
      </c>
      <c r="O212">
        <v>-3.3170000000000002</v>
      </c>
      <c r="P212">
        <v>3.8</v>
      </c>
    </row>
    <row r="213" spans="1:17" ht="50.1" customHeight="1" x14ac:dyDescent="0.25">
      <c r="A213" s="26" t="s">
        <v>205</v>
      </c>
      <c r="B213" s="26" t="s">
        <v>439</v>
      </c>
      <c r="C213" s="26" t="s">
        <v>465</v>
      </c>
      <c r="D213" s="26" t="s">
        <v>673</v>
      </c>
      <c r="E213" s="26" t="s">
        <v>627</v>
      </c>
      <c r="G213">
        <v>4.75</v>
      </c>
      <c r="I213">
        <f t="shared" si="12"/>
        <v>6.2132112491824721E-3</v>
      </c>
      <c r="J213">
        <f t="shared" si="14"/>
        <v>2.7738316979764185E-4</v>
      </c>
      <c r="K213">
        <f t="shared" si="13"/>
        <v>6782.0185015523439</v>
      </c>
      <c r="L213" s="1">
        <f t="shared" si="15"/>
        <v>3.6051213948183145E-9</v>
      </c>
      <c r="N213">
        <v>-0.72256000000000031</v>
      </c>
      <c r="O213">
        <v>1.08</v>
      </c>
      <c r="P213">
        <v>4.4400000000000004</v>
      </c>
    </row>
    <row r="214" spans="1:17" ht="50.1" customHeight="1" x14ac:dyDescent="0.25">
      <c r="A214" s="26" t="s">
        <v>206</v>
      </c>
      <c r="B214" s="26" t="s">
        <v>440</v>
      </c>
      <c r="C214" s="26" t="s">
        <v>465</v>
      </c>
      <c r="D214" s="26" t="s">
        <v>692</v>
      </c>
      <c r="E214" s="26" t="s">
        <v>628</v>
      </c>
      <c r="G214">
        <v>1.9</v>
      </c>
      <c r="I214">
        <f t="shared" si="12"/>
        <v>2.4945841265673211E-3</v>
      </c>
      <c r="J214">
        <f t="shared" si="14"/>
        <v>1.113684413104692E-4</v>
      </c>
      <c r="K214">
        <f t="shared" si="13"/>
        <v>2722.9583900409721</v>
      </c>
      <c r="L214" s="1">
        <f t="shared" si="15"/>
        <v>8.9792044158383576E-9</v>
      </c>
      <c r="N214">
        <v>-3.2587600000000001</v>
      </c>
      <c r="O214">
        <v>-2.347</v>
      </c>
      <c r="P214">
        <v>2.74</v>
      </c>
    </row>
    <row r="215" spans="1:17" ht="50.1" customHeight="1" x14ac:dyDescent="0.25">
      <c r="A215" s="26" t="s">
        <v>209</v>
      </c>
      <c r="B215" s="26" t="s">
        <v>443</v>
      </c>
      <c r="C215" s="26" t="s">
        <v>465</v>
      </c>
      <c r="D215" s="26" t="s">
        <v>692</v>
      </c>
      <c r="E215" s="26" t="s">
        <v>703</v>
      </c>
      <c r="G215">
        <v>1.44</v>
      </c>
      <c r="I215">
        <f t="shared" si="12"/>
        <v>1.8917747211602883E-3</v>
      </c>
      <c r="J215">
        <f t="shared" si="14"/>
        <v>8.445656322526236E-5</v>
      </c>
      <c r="K215">
        <f t="shared" si="13"/>
        <v>2064.9629708576645</v>
      </c>
      <c r="L215" s="1">
        <f t="shared" si="15"/>
        <v>1.1840406024251806E-8</v>
      </c>
      <c r="N215">
        <v>-1.65612</v>
      </c>
      <c r="O215">
        <v>0.115</v>
      </c>
      <c r="P215">
        <v>4.38</v>
      </c>
    </row>
    <row r="216" spans="1:17" ht="50.1" customHeight="1" x14ac:dyDescent="0.25">
      <c r="A216" s="26" t="s">
        <v>210</v>
      </c>
      <c r="B216" s="26" t="s">
        <v>444</v>
      </c>
      <c r="C216" s="26" t="s">
        <v>465</v>
      </c>
      <c r="D216" s="26" t="s">
        <v>692</v>
      </c>
      <c r="E216" s="26" t="s">
        <v>704</v>
      </c>
      <c r="G216">
        <v>1.44</v>
      </c>
      <c r="I216">
        <f t="shared" si="12"/>
        <v>1.8917747211602883E-3</v>
      </c>
      <c r="J216">
        <f t="shared" si="14"/>
        <v>8.445656322526236E-5</v>
      </c>
      <c r="K216">
        <f t="shared" si="13"/>
        <v>2064.9629708576645</v>
      </c>
      <c r="L216" s="1">
        <f t="shared" si="15"/>
        <v>1.1840406024251806E-8</v>
      </c>
      <c r="N216">
        <v>-1.65612</v>
      </c>
      <c r="O216">
        <v>0.115</v>
      </c>
      <c r="P216">
        <v>4.38</v>
      </c>
    </row>
    <row r="217" spans="1:17" ht="50.1" customHeight="1" x14ac:dyDescent="0.25">
      <c r="A217" s="26" t="s">
        <v>64</v>
      </c>
      <c r="B217" s="26" t="s">
        <v>287</v>
      </c>
      <c r="C217" s="26" t="s">
        <v>465</v>
      </c>
      <c r="D217" s="26" t="s">
        <v>693</v>
      </c>
      <c r="E217" s="26" t="s">
        <v>516</v>
      </c>
      <c r="G217">
        <v>0.10299999999999999</v>
      </c>
      <c r="I217">
        <f t="shared" si="12"/>
        <v>1.355525345033842E-4</v>
      </c>
      <c r="J217">
        <f t="shared" si="14"/>
        <v>6.0516197159078231E-6</v>
      </c>
      <c r="K217">
        <f t="shared" si="13"/>
        <v>147.96210205394627</v>
      </c>
      <c r="L217" s="1">
        <f t="shared" si="15"/>
        <v>1.6524501653190657E-7</v>
      </c>
      <c r="N217">
        <v>-3.3960400000000002</v>
      </c>
      <c r="O217">
        <v>-2.5</v>
      </c>
      <c r="P217">
        <v>2.71</v>
      </c>
    </row>
    <row r="218" spans="1:17" ht="50.1" customHeight="1" x14ac:dyDescent="0.25">
      <c r="A218" s="26" t="s">
        <v>191</v>
      </c>
      <c r="B218" s="26" t="s">
        <v>422</v>
      </c>
      <c r="C218" s="26" t="s">
        <v>465</v>
      </c>
      <c r="D218" s="26" t="s">
        <v>694</v>
      </c>
      <c r="E218" s="26" t="s">
        <v>615</v>
      </c>
      <c r="G218">
        <v>0.106</v>
      </c>
      <c r="I218">
        <f t="shared" si="12"/>
        <v>1.3950011581141691E-4</v>
      </c>
      <c r="J218">
        <f t="shared" si="14"/>
        <v>6.2278558959347152E-6</v>
      </c>
      <c r="K218">
        <f t="shared" si="13"/>
        <v>152.27107665560376</v>
      </c>
      <c r="L218" s="1">
        <f t="shared" si="15"/>
        <v>1.6056890472574329E-7</v>
      </c>
      <c r="N218">
        <v>-2.1637600000000003</v>
      </c>
      <c r="O218">
        <v>-0.20399999999999999</v>
      </c>
      <c r="P218">
        <v>4.74</v>
      </c>
    </row>
    <row r="219" spans="1:17" ht="50.1" customHeight="1" x14ac:dyDescent="0.25">
      <c r="A219" s="26" t="s">
        <v>202</v>
      </c>
      <c r="B219" s="26" t="s">
        <v>433</v>
      </c>
      <c r="C219" s="26" t="s">
        <v>465</v>
      </c>
      <c r="D219" s="26" t="s">
        <v>694</v>
      </c>
      <c r="E219" s="26" t="s">
        <v>623</v>
      </c>
      <c r="G219">
        <v>7.4799999999999997E-3</v>
      </c>
      <c r="I219">
        <f t="shared" si="12"/>
        <v>9.8452469332713903E-6</v>
      </c>
      <c r="J219">
        <f t="shared" si="14"/>
        <v>4.3953210220409939E-7</v>
      </c>
      <c r="K219">
        <f t="shared" si="13"/>
        <v>10.746559898890229</v>
      </c>
      <c r="L219" s="1">
        <f t="shared" si="15"/>
        <v>2.2751466729855465E-6</v>
      </c>
      <c r="N219">
        <v>-4.5707199999999997</v>
      </c>
      <c r="O219">
        <v>-3.6379999999999999</v>
      </c>
      <c r="P219">
        <v>2.78</v>
      </c>
    </row>
    <row r="220" spans="1:17" ht="50.1" customHeight="1" x14ac:dyDescent="0.25">
      <c r="A220" s="26" t="s">
        <v>61</v>
      </c>
      <c r="B220" s="26" t="s">
        <v>284</v>
      </c>
      <c r="C220" s="26" t="s">
        <v>465</v>
      </c>
      <c r="D220" s="26" t="s">
        <v>695</v>
      </c>
      <c r="E220" s="26" t="s">
        <v>490</v>
      </c>
      <c r="G220">
        <v>5.3999999999999999E-2</v>
      </c>
      <c r="I220">
        <f t="shared" si="12"/>
        <v>7.1070960405578276E-5</v>
      </c>
      <c r="J220">
        <f t="shared" si="14"/>
        <v>3.1728984396685259E-6</v>
      </c>
      <c r="K220">
        <f t="shared" si="13"/>
        <v>77.577366849895455</v>
      </c>
      <c r="L220" s="1">
        <f t="shared" si="15"/>
        <v>3.1516924320605436E-7</v>
      </c>
      <c r="N220">
        <v>-3.9691599999999996</v>
      </c>
      <c r="O220">
        <v>-2.4809999999999999</v>
      </c>
      <c r="P220">
        <v>3.84</v>
      </c>
    </row>
    <row r="221" spans="1:17" ht="50.1" customHeight="1" x14ac:dyDescent="0.25">
      <c r="A221" s="26" t="s">
        <v>62</v>
      </c>
      <c r="B221" s="26" t="s">
        <v>285</v>
      </c>
      <c r="C221" s="26" t="s">
        <v>465</v>
      </c>
      <c r="D221" s="26" t="s">
        <v>695</v>
      </c>
      <c r="E221" s="26" t="s">
        <v>519</v>
      </c>
      <c r="G221">
        <v>1.2800000000000001E-2</v>
      </c>
      <c r="I221">
        <f t="shared" si="12"/>
        <v>1.6847363413949724E-5</v>
      </c>
      <c r="J221">
        <f t="shared" si="14"/>
        <v>7.5213522912311821E-7</v>
      </c>
      <c r="K221">
        <f t="shared" si="13"/>
        <v>18.389706352060241</v>
      </c>
      <c r="L221" s="1">
        <f t="shared" si="15"/>
        <v>1.3295481467685758E-6</v>
      </c>
      <c r="N221">
        <v>-4.1240800000000002</v>
      </c>
      <c r="O221">
        <v>-2.3319999999999999</v>
      </c>
      <c r="P221">
        <v>4.42</v>
      </c>
    </row>
    <row r="222" spans="1:17" ht="50.1" customHeight="1" x14ac:dyDescent="0.25">
      <c r="A222" s="26" t="s">
        <v>63</v>
      </c>
      <c r="B222" s="26" t="s">
        <v>286</v>
      </c>
      <c r="C222" s="26" t="s">
        <v>465</v>
      </c>
      <c r="D222" s="26" t="s">
        <v>695</v>
      </c>
      <c r="E222" s="26" t="s">
        <v>490</v>
      </c>
      <c r="G222">
        <v>1.12E-2</v>
      </c>
      <c r="I222">
        <f t="shared" si="12"/>
        <v>1.474147403157729E-5</v>
      </c>
      <c r="J222">
        <f t="shared" si="14"/>
        <v>6.5811971143047191E-7</v>
      </c>
      <c r="K222">
        <f t="shared" si="13"/>
        <v>16.091026944475036</v>
      </c>
      <c r="L222" s="1">
        <f t="shared" si="15"/>
        <v>1.5194803963954003E-6</v>
      </c>
      <c r="N222">
        <v>-4.1590400000000001</v>
      </c>
      <c r="O222">
        <v>-2.4769999999999999</v>
      </c>
      <c r="P222">
        <v>4.21</v>
      </c>
    </row>
    <row r="223" spans="1:17" ht="50.1" customHeight="1" x14ac:dyDescent="0.25">
      <c r="A223" s="26" t="s">
        <v>76</v>
      </c>
      <c r="B223" s="26" t="s">
        <v>302</v>
      </c>
      <c r="C223" s="26" t="s">
        <v>465</v>
      </c>
      <c r="D223" s="26" t="s">
        <v>454</v>
      </c>
      <c r="E223" s="26" t="s">
        <v>532</v>
      </c>
      <c r="G223">
        <v>6.3700000000000007E-2</v>
      </c>
      <c r="I223">
        <f t="shared" si="12"/>
        <v>8.3836340408181638E-5</v>
      </c>
      <c r="J223">
        <f t="shared" si="14"/>
        <v>3.7427972290038243E-6</v>
      </c>
      <c r="K223">
        <f t="shared" si="13"/>
        <v>91.511392249143498</v>
      </c>
      <c r="L223" s="1">
        <f t="shared" si="15"/>
        <v>2.6717984940534917E-7</v>
      </c>
      <c r="N223">
        <v>-4.3545599999999993</v>
      </c>
      <c r="O223">
        <v>-3.2069999999999999</v>
      </c>
      <c r="P223">
        <v>3.19</v>
      </c>
    </row>
    <row r="224" spans="1:17" ht="50.1" customHeight="1" x14ac:dyDescent="0.25">
      <c r="A224" s="26" t="s">
        <v>58</v>
      </c>
      <c r="B224" s="26" t="s">
        <v>281</v>
      </c>
      <c r="C224" s="26" t="s">
        <v>465</v>
      </c>
      <c r="D224" s="26" t="s">
        <v>452</v>
      </c>
      <c r="E224" s="26" t="s">
        <v>516</v>
      </c>
      <c r="G224">
        <v>0.37</v>
      </c>
      <c r="I224">
        <f t="shared" si="12"/>
        <v>4.8676524759248537E-4</v>
      </c>
      <c r="J224">
        <f t="shared" si="14"/>
        <v>2.1731192117812408E-5</v>
      </c>
      <c r="K224">
        <f t="shared" si="13"/>
        <v>531.32764728051336</v>
      </c>
      <c r="L224" s="1">
        <f t="shared" si="15"/>
        <v>4.6016803614760275E-8</v>
      </c>
      <c r="N224">
        <v>-3.2611999999999997</v>
      </c>
      <c r="O224">
        <v>-2.1869999999999998</v>
      </c>
      <c r="P224">
        <v>3.05</v>
      </c>
    </row>
    <row r="225" spans="1:17" ht="50.1" customHeight="1" x14ac:dyDescent="0.25">
      <c r="A225" s="26" t="s">
        <v>71</v>
      </c>
      <c r="B225" s="26" t="s">
        <v>295</v>
      </c>
      <c r="C225" s="26" t="s">
        <v>465</v>
      </c>
      <c r="D225" s="26" t="s">
        <v>452</v>
      </c>
      <c r="E225" s="26" t="s">
        <v>516</v>
      </c>
      <c r="G225">
        <v>0.123</v>
      </c>
      <c r="I225">
        <f t="shared" si="12"/>
        <v>1.6186915445080954E-4</v>
      </c>
      <c r="J225">
        <f t="shared" si="14"/>
        <v>7.2265012975275026E-6</v>
      </c>
      <c r="K225">
        <f t="shared" si="13"/>
        <v>176.68795672454743</v>
      </c>
      <c r="L225" s="1">
        <f t="shared" si="15"/>
        <v>1.3837955032847541E-7</v>
      </c>
      <c r="N225">
        <v>-3.4609199999999998</v>
      </c>
      <c r="O225">
        <v>-2.371</v>
      </c>
      <c r="P225">
        <v>3.08</v>
      </c>
    </row>
    <row r="226" spans="1:17" ht="50.1" customHeight="1" x14ac:dyDescent="0.25">
      <c r="A226" s="26" t="s">
        <v>52</v>
      </c>
      <c r="B226" s="26" t="s">
        <v>274</v>
      </c>
      <c r="C226" s="26" t="s">
        <v>465</v>
      </c>
      <c r="D226" s="26" t="s">
        <v>451</v>
      </c>
      <c r="E226" s="26" t="s">
        <v>516</v>
      </c>
      <c r="G226">
        <v>0.3</v>
      </c>
      <c r="I226">
        <f t="shared" si="12"/>
        <v>3.9471087428458656E-4</v>
      </c>
      <c r="J226">
        <f t="shared" si="14"/>
        <v>1.7621508278358183E-5</v>
      </c>
      <c r="K226">
        <f t="shared" si="13"/>
        <v>430.84587740585761</v>
      </c>
      <c r="L226" s="1">
        <f t="shared" si="15"/>
        <v>5.6748831269349843E-8</v>
      </c>
      <c r="N226">
        <v>-1.5824799999999999</v>
      </c>
      <c r="P226">
        <v>4.0199999999999996</v>
      </c>
    </row>
    <row r="227" spans="1:17" ht="50.1" customHeight="1" x14ac:dyDescent="0.25">
      <c r="A227" s="26" t="s">
        <v>72</v>
      </c>
      <c r="B227" s="26" t="s">
        <v>296</v>
      </c>
      <c r="C227" s="26" t="s">
        <v>465</v>
      </c>
      <c r="D227" s="26" t="s">
        <v>452</v>
      </c>
      <c r="E227" s="26" t="s">
        <v>516</v>
      </c>
      <c r="G227">
        <v>0.37</v>
      </c>
      <c r="I227">
        <f t="shared" si="12"/>
        <v>4.8676524759248537E-4</v>
      </c>
      <c r="J227">
        <f t="shared" si="14"/>
        <v>2.1731192117812408E-5</v>
      </c>
      <c r="K227">
        <f t="shared" si="13"/>
        <v>531.32764728051336</v>
      </c>
      <c r="L227" s="1">
        <f t="shared" si="15"/>
        <v>4.6016803614760275E-8</v>
      </c>
      <c r="N227">
        <v>-3.2611999999999997</v>
      </c>
      <c r="O227">
        <v>-2.1869999999999998</v>
      </c>
      <c r="P227">
        <v>3.05</v>
      </c>
    </row>
    <row r="228" spans="1:17" ht="50.1" customHeight="1" x14ac:dyDescent="0.25">
      <c r="A228" s="26" t="s">
        <v>83</v>
      </c>
      <c r="B228" s="26" t="s">
        <v>310</v>
      </c>
      <c r="C228" s="26" t="s">
        <v>465</v>
      </c>
      <c r="D228" s="26" t="s">
        <v>692</v>
      </c>
      <c r="E228" s="26" t="s">
        <v>501</v>
      </c>
      <c r="G228">
        <v>6.3700000000000007E-2</v>
      </c>
      <c r="I228">
        <f t="shared" si="12"/>
        <v>8.3836340408181638E-5</v>
      </c>
      <c r="J228">
        <f t="shared" si="14"/>
        <v>3.7427972290038243E-6</v>
      </c>
      <c r="K228">
        <f t="shared" si="13"/>
        <v>91.511392249143498</v>
      </c>
      <c r="L228" s="1">
        <f t="shared" si="15"/>
        <v>2.6717984940534917E-7</v>
      </c>
      <c r="N228">
        <v>-4.3545599999999993</v>
      </c>
      <c r="O228">
        <v>-3.2069999999999999</v>
      </c>
      <c r="P228">
        <v>3.19</v>
      </c>
    </row>
    <row r="229" spans="1:17" ht="50.1" customHeight="1" x14ac:dyDescent="0.25">
      <c r="A229" s="26" t="s">
        <v>204</v>
      </c>
      <c r="B229" s="26" t="s">
        <v>438</v>
      </c>
      <c r="C229" s="26" t="s">
        <v>465</v>
      </c>
      <c r="D229" s="26" t="s">
        <v>696</v>
      </c>
      <c r="E229" s="26" t="s">
        <v>615</v>
      </c>
      <c r="G229">
        <v>1.23E-3</v>
      </c>
      <c r="I229">
        <f t="shared" si="12"/>
        <v>1.6189509821524081E-6</v>
      </c>
      <c r="J229">
        <f t="shared" si="14"/>
        <v>7.2276595333134464E-8</v>
      </c>
      <c r="K229">
        <f t="shared" si="13"/>
        <v>1.7671627558951375</v>
      </c>
      <c r="L229" s="1">
        <f t="shared" si="15"/>
        <v>1.3835737494147849E-5</v>
      </c>
      <c r="N229">
        <v>-3.7271599999999996</v>
      </c>
      <c r="O229">
        <v>-2.2389999999999999</v>
      </c>
      <c r="P229">
        <v>3.84</v>
      </c>
    </row>
    <row r="230" spans="1:17" ht="50.1" customHeight="1" x14ac:dyDescent="0.25">
      <c r="A230" s="26" t="s">
        <v>48</v>
      </c>
      <c r="B230" s="26" t="s">
        <v>268</v>
      </c>
      <c r="C230" s="26" t="s">
        <v>465</v>
      </c>
      <c r="E230" s="26" t="s">
        <v>510</v>
      </c>
      <c r="G230">
        <v>3.9300000000000003E-3</v>
      </c>
      <c r="I230">
        <f t="shared" si="12"/>
        <v>5.1727274382114756E-6</v>
      </c>
      <c r="J230">
        <f t="shared" si="14"/>
        <v>2.3093171562436857E-7</v>
      </c>
      <c r="K230">
        <f t="shared" si="13"/>
        <v>5.646280447015811</v>
      </c>
      <c r="L230" s="1">
        <f t="shared" si="15"/>
        <v>4.3302843756056053E-6</v>
      </c>
      <c r="N230">
        <v>-3.6672400000000001</v>
      </c>
      <c r="O230">
        <v>-1.6970000000000001</v>
      </c>
      <c r="P230">
        <v>4.76</v>
      </c>
    </row>
    <row r="231" spans="1:17" ht="50.1" customHeight="1" x14ac:dyDescent="0.25">
      <c r="A231" s="26" t="s">
        <v>214</v>
      </c>
      <c r="B231" s="26" t="s">
        <v>448</v>
      </c>
      <c r="C231" s="26" t="s">
        <v>465</v>
      </c>
      <c r="D231" s="26" t="s">
        <v>697</v>
      </c>
      <c r="E231" s="26" t="s">
        <v>527</v>
      </c>
      <c r="G231">
        <v>8.0000000000000002E-3</v>
      </c>
      <c r="I231">
        <f t="shared" si="12"/>
        <v>1.0529668657651514E-5</v>
      </c>
      <c r="J231">
        <f t="shared" si="14"/>
        <v>4.7008748810247949E-7</v>
      </c>
      <c r="K231">
        <f t="shared" si="13"/>
        <v>11.493639084105622</v>
      </c>
      <c r="L231" s="1">
        <f t="shared" si="15"/>
        <v>2.1272635952012386E-6</v>
      </c>
      <c r="N231">
        <v>-1.2938000000000003</v>
      </c>
      <c r="O231">
        <v>1.8240000000000001</v>
      </c>
      <c r="P231">
        <v>6.95</v>
      </c>
    </row>
    <row r="232" spans="1:17" ht="50.1" customHeight="1" x14ac:dyDescent="0.25">
      <c r="A232" s="26" t="s">
        <v>208</v>
      </c>
      <c r="B232" s="26" t="s">
        <v>442</v>
      </c>
      <c r="C232" s="26" t="s">
        <v>465</v>
      </c>
      <c r="D232" s="26" t="s">
        <v>454</v>
      </c>
      <c r="E232" s="26" t="s">
        <v>630</v>
      </c>
      <c r="G232">
        <v>0.16</v>
      </c>
      <c r="I232">
        <f t="shared" si="12"/>
        <v>2.1055124949007122E-4</v>
      </c>
      <c r="J232">
        <f t="shared" si="14"/>
        <v>9.3998691893977882E-6</v>
      </c>
      <c r="K232">
        <f t="shared" si="13"/>
        <v>229.82680168077593</v>
      </c>
      <c r="L232" s="1">
        <f t="shared" si="15"/>
        <v>1.0638445917182662E-7</v>
      </c>
      <c r="N232">
        <v>-4.0882800000000001</v>
      </c>
      <c r="O232">
        <v>-3.056</v>
      </c>
      <c r="P232">
        <v>2.97</v>
      </c>
    </row>
    <row r="233" spans="1:17" ht="50.1" customHeight="1" x14ac:dyDescent="0.25">
      <c r="A233" s="26" t="s">
        <v>212</v>
      </c>
      <c r="B233" s="26" t="s">
        <v>446</v>
      </c>
      <c r="C233" s="26" t="s">
        <v>465</v>
      </c>
      <c r="E233" s="26" t="s">
        <v>632</v>
      </c>
      <c r="G233">
        <v>2.0099999999999998</v>
      </c>
      <c r="I233">
        <f t="shared" si="12"/>
        <v>2.6386263390044107E-3</v>
      </c>
      <c r="J233">
        <f t="shared" si="14"/>
        <v>1.1779907498250514E-4</v>
      </c>
      <c r="K233">
        <f t="shared" si="13"/>
        <v>2880.1873833222503</v>
      </c>
      <c r="L233" s="1">
        <f t="shared" si="15"/>
        <v>8.4890310059609074E-9</v>
      </c>
      <c r="N233">
        <v>-1.2410800000000002</v>
      </c>
      <c r="O233">
        <v>0.42</v>
      </c>
      <c r="P233">
        <v>4.17</v>
      </c>
    </row>
    <row r="234" spans="1:17" s="17" customFormat="1" ht="50.1" customHeight="1" x14ac:dyDescent="0.25">
      <c r="A234" s="28" t="s">
        <v>213</v>
      </c>
      <c r="B234" s="28" t="s">
        <v>447</v>
      </c>
      <c r="C234" s="28" t="s">
        <v>673</v>
      </c>
      <c r="D234" s="28" t="s">
        <v>698</v>
      </c>
      <c r="E234" s="28" t="s">
        <v>633</v>
      </c>
      <c r="G234" s="17">
        <v>550</v>
      </c>
      <c r="H234" s="18"/>
      <c r="I234" s="17">
        <f t="shared" si="12"/>
        <v>0.41992746707386908</v>
      </c>
      <c r="J234" s="17">
        <f t="shared" si="14"/>
        <v>1.8747280147181716E-2</v>
      </c>
      <c r="K234" s="17">
        <f t="shared" si="13"/>
        <v>458370.99959859293</v>
      </c>
      <c r="L234" s="19">
        <f t="shared" si="15"/>
        <v>5.3341070925978041E-11</v>
      </c>
      <c r="M234" s="18"/>
      <c r="N234" s="17">
        <v>-0.24807999999999997</v>
      </c>
      <c r="O234" s="17">
        <v>0.496</v>
      </c>
      <c r="P234" s="17">
        <v>2.42</v>
      </c>
      <c r="Q234" s="18"/>
    </row>
    <row r="235" spans="1:17" ht="50.1" customHeight="1" x14ac:dyDescent="0.25">
      <c r="A235" s="26" t="s">
        <v>211</v>
      </c>
      <c r="B235" s="26" t="s">
        <v>445</v>
      </c>
      <c r="C235" s="26" t="s">
        <v>673</v>
      </c>
      <c r="E235" s="26" t="s">
        <v>631</v>
      </c>
      <c r="G235">
        <v>0.60799999999999998</v>
      </c>
      <c r="I235">
        <f t="shared" si="12"/>
        <v>7.9962333532362386E-4</v>
      </c>
      <c r="J235">
        <f t="shared" si="14"/>
        <v>3.5698457126403668E-5</v>
      </c>
      <c r="K235">
        <f t="shared" si="13"/>
        <v>872.82727674056969</v>
      </c>
      <c r="L235" s="1">
        <f t="shared" si="15"/>
        <v>2.8012415115284337E-8</v>
      </c>
      <c r="N235">
        <v>-0.89831999999999979</v>
      </c>
      <c r="O235">
        <v>1.292</v>
      </c>
      <c r="P235">
        <v>5.18</v>
      </c>
    </row>
    <row r="236" spans="1:17" ht="50.1" customHeight="1" x14ac:dyDescent="0.25">
      <c r="L236" s="1"/>
    </row>
    <row r="237" spans="1:17" ht="50.1" customHeight="1" x14ac:dyDescent="0.25">
      <c r="L237" s="1"/>
    </row>
    <row r="238" spans="1:17" ht="50.1" customHeight="1" x14ac:dyDescent="0.25">
      <c r="L238" s="1"/>
    </row>
    <row r="239" spans="1:17" ht="50.1" customHeight="1" x14ac:dyDescent="0.25">
      <c r="L239" s="1"/>
    </row>
    <row r="240" spans="1:17" ht="50.1" customHeight="1" x14ac:dyDescent="0.25">
      <c r="L240" s="1"/>
    </row>
    <row r="241" spans="12:12" ht="50.1" customHeight="1" x14ac:dyDescent="0.25">
      <c r="L241" s="1"/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rgee</dc:creator>
  <cp:lastModifiedBy>Matt</cp:lastModifiedBy>
  <dcterms:created xsi:type="dcterms:W3CDTF">2020-04-20T14:55:45Z</dcterms:created>
  <dcterms:modified xsi:type="dcterms:W3CDTF">2020-06-22T18:29:24Z</dcterms:modified>
</cp:coreProperties>
</file>